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fedel\Desktop\"/>
    </mc:Choice>
  </mc:AlternateContent>
  <xr:revisionPtr revIDLastSave="0" documentId="8_{42DCEBB7-5A67-42E8-A87A-9BF10C22990C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icilia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1" i="3" l="1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106" i="3"/>
  <c r="R107" i="3"/>
  <c r="R108" i="3"/>
  <c r="R109" i="3"/>
  <c r="R110" i="3"/>
  <c r="R111" i="3"/>
  <c r="R112" i="3"/>
  <c r="R113" i="3"/>
  <c r="R114" i="3"/>
  <c r="R115" i="3"/>
  <c r="R116" i="3"/>
  <c r="R117" i="3"/>
  <c r="R118" i="3"/>
  <c r="R119" i="3"/>
  <c r="R120" i="3"/>
  <c r="R121" i="3"/>
  <c r="R122" i="3"/>
  <c r="R123" i="3"/>
  <c r="R124" i="3"/>
  <c r="R125" i="3"/>
  <c r="R126" i="3"/>
  <c r="R127" i="3"/>
  <c r="R128" i="3"/>
  <c r="R129" i="3"/>
  <c r="R130" i="3"/>
  <c r="R131" i="3"/>
  <c r="R132" i="3"/>
  <c r="R133" i="3"/>
  <c r="R134" i="3"/>
  <c r="R135" i="3"/>
  <c r="R136" i="3"/>
  <c r="R137" i="3"/>
  <c r="R138" i="3"/>
  <c r="R139" i="3"/>
  <c r="R140" i="3"/>
  <c r="R141" i="3"/>
  <c r="R142" i="3"/>
  <c r="R143" i="3"/>
  <c r="R144" i="3"/>
  <c r="R145" i="3"/>
  <c r="R146" i="3"/>
  <c r="R147" i="3"/>
  <c r="R148" i="3"/>
  <c r="R149" i="3"/>
  <c r="R150" i="3"/>
  <c r="R151" i="3"/>
  <c r="R152" i="3"/>
  <c r="R153" i="3"/>
  <c r="R154" i="3"/>
  <c r="R155" i="3"/>
  <c r="R156" i="3"/>
  <c r="R157" i="3"/>
  <c r="R158" i="3"/>
  <c r="R159" i="3"/>
  <c r="R160" i="3"/>
  <c r="R161" i="3"/>
  <c r="R162" i="3"/>
  <c r="R163" i="3"/>
  <c r="R164" i="3"/>
  <c r="R165" i="3"/>
  <c r="R166" i="3"/>
  <c r="R167" i="3"/>
  <c r="R168" i="3"/>
  <c r="R169" i="3"/>
  <c r="R170" i="3"/>
  <c r="R171" i="3"/>
  <c r="R172" i="3"/>
  <c r="R173" i="3"/>
  <c r="R174" i="3"/>
  <c r="R175" i="3"/>
  <c r="R176" i="3"/>
  <c r="R177" i="3"/>
  <c r="R178" i="3"/>
  <c r="R179" i="3"/>
  <c r="R180" i="3"/>
  <c r="R181" i="3"/>
  <c r="R182" i="3"/>
  <c r="R183" i="3"/>
  <c r="R184" i="3"/>
  <c r="R185" i="3"/>
  <c r="R186" i="3"/>
  <c r="R187" i="3"/>
  <c r="R188" i="3"/>
  <c r="R189" i="3"/>
  <c r="R190" i="3"/>
  <c r="R191" i="3"/>
  <c r="R192" i="3"/>
  <c r="R193" i="3"/>
  <c r="R194" i="3"/>
  <c r="R195" i="3"/>
  <c r="R196" i="3"/>
  <c r="R197" i="3"/>
  <c r="R198" i="3"/>
  <c r="R199" i="3"/>
  <c r="R200" i="3"/>
  <c r="R201" i="3"/>
  <c r="R202" i="3"/>
  <c r="R203" i="3"/>
  <c r="R204" i="3"/>
  <c r="R205" i="3"/>
  <c r="R206" i="3"/>
  <c r="R207" i="3"/>
  <c r="R208" i="3"/>
  <c r="R209" i="3"/>
  <c r="R210" i="3"/>
  <c r="R211" i="3"/>
  <c r="R212" i="3"/>
  <c r="R213" i="3"/>
  <c r="R214" i="3"/>
  <c r="R215" i="3"/>
  <c r="R216" i="3"/>
  <c r="R217" i="3"/>
  <c r="R218" i="3"/>
  <c r="R219" i="3"/>
  <c r="R220" i="3"/>
  <c r="R221" i="3"/>
  <c r="R222" i="3"/>
  <c r="R223" i="3"/>
  <c r="R224" i="3"/>
  <c r="R225" i="3"/>
  <c r="R226" i="3"/>
  <c r="R227" i="3"/>
  <c r="R228" i="3"/>
  <c r="R229" i="3"/>
  <c r="R230" i="3"/>
  <c r="R231" i="3"/>
  <c r="R232" i="3"/>
  <c r="R233" i="3"/>
  <c r="R234" i="3"/>
  <c r="R235" i="3"/>
  <c r="R236" i="3"/>
  <c r="R237" i="3"/>
  <c r="R238" i="3"/>
  <c r="R239" i="3"/>
  <c r="R240" i="3"/>
  <c r="R241" i="3"/>
  <c r="R242" i="3"/>
  <c r="R243" i="3"/>
  <c r="R244" i="3"/>
  <c r="R245" i="3"/>
  <c r="R246" i="3"/>
  <c r="R247" i="3"/>
  <c r="R248" i="3"/>
  <c r="R249" i="3"/>
  <c r="R250" i="3"/>
  <c r="R251" i="3"/>
  <c r="R252" i="3"/>
  <c r="R253" i="3"/>
  <c r="R254" i="3"/>
  <c r="R255" i="3"/>
  <c r="R256" i="3"/>
  <c r="R257" i="3"/>
  <c r="R258" i="3"/>
  <c r="R259" i="3"/>
  <c r="R260" i="3"/>
  <c r="R261" i="3"/>
  <c r="R262" i="3"/>
  <c r="R263" i="3"/>
  <c r="R264" i="3"/>
  <c r="R265" i="3"/>
  <c r="R266" i="3"/>
  <c r="R267" i="3"/>
  <c r="R268" i="3"/>
  <c r="R269" i="3"/>
  <c r="R270" i="3"/>
  <c r="R271" i="3"/>
  <c r="R272" i="3"/>
  <c r="R273" i="3"/>
  <c r="R274" i="3"/>
  <c r="R275" i="3"/>
  <c r="R276" i="3"/>
  <c r="R277" i="3"/>
  <c r="R278" i="3"/>
  <c r="R279" i="3"/>
  <c r="R280" i="3"/>
  <c r="R281" i="3"/>
  <c r="R282" i="3"/>
  <c r="R283" i="3"/>
  <c r="R284" i="3"/>
  <c r="R285" i="3"/>
  <c r="R286" i="3"/>
  <c r="R287" i="3"/>
  <c r="R288" i="3"/>
  <c r="R289" i="3"/>
  <c r="R290" i="3"/>
  <c r="R291" i="3"/>
  <c r="R292" i="3"/>
  <c r="R293" i="3"/>
  <c r="R294" i="3"/>
  <c r="R295" i="3"/>
  <c r="R296" i="3"/>
  <c r="R297" i="3"/>
  <c r="R298" i="3"/>
  <c r="R299" i="3"/>
  <c r="R300" i="3"/>
  <c r="R301" i="3"/>
  <c r="R302" i="3"/>
  <c r="R303" i="3"/>
  <c r="R304" i="3"/>
  <c r="R305" i="3"/>
  <c r="R306" i="3"/>
  <c r="R307" i="3"/>
  <c r="R308" i="3"/>
  <c r="R309" i="3"/>
  <c r="R310" i="3"/>
  <c r="R311" i="3"/>
  <c r="R312" i="3"/>
  <c r="R313" i="3"/>
  <c r="R314" i="3"/>
  <c r="R315" i="3"/>
  <c r="R316" i="3"/>
  <c r="R317" i="3"/>
  <c r="R318" i="3"/>
  <c r="R319" i="3"/>
  <c r="R320" i="3"/>
  <c r="R321" i="3"/>
  <c r="R322" i="3"/>
  <c r="R323" i="3"/>
  <c r="R324" i="3"/>
  <c r="R325" i="3"/>
  <c r="R326" i="3"/>
  <c r="R327" i="3"/>
  <c r="R328" i="3"/>
  <c r="R329" i="3"/>
  <c r="R330" i="3"/>
  <c r="R331" i="3"/>
  <c r="R332" i="3"/>
  <c r="R333" i="3"/>
  <c r="R334" i="3"/>
  <c r="R335" i="3"/>
  <c r="R336" i="3"/>
  <c r="R337" i="3"/>
  <c r="R338" i="3"/>
  <c r="R339" i="3"/>
  <c r="R340" i="3"/>
  <c r="R341" i="3"/>
  <c r="R342" i="3"/>
  <c r="R343" i="3"/>
  <c r="R344" i="3"/>
  <c r="R345" i="3"/>
  <c r="R346" i="3"/>
  <c r="R347" i="3"/>
  <c r="R348" i="3"/>
  <c r="R349" i="3"/>
  <c r="R350" i="3"/>
  <c r="R351" i="3"/>
  <c r="R352" i="3"/>
  <c r="R353" i="3"/>
  <c r="R354" i="3"/>
  <c r="R355" i="3"/>
  <c r="R356" i="3"/>
  <c r="R357" i="3"/>
  <c r="R358" i="3"/>
  <c r="R359" i="3"/>
  <c r="R360" i="3"/>
  <c r="R361" i="3"/>
  <c r="R362" i="3"/>
  <c r="R363" i="3"/>
  <c r="R364" i="3"/>
  <c r="R365" i="3"/>
  <c r="R366" i="3"/>
  <c r="R367" i="3"/>
  <c r="R368" i="3"/>
  <c r="R369" i="3"/>
  <c r="R370" i="3"/>
  <c r="R371" i="3"/>
  <c r="R372" i="3"/>
  <c r="R373" i="3"/>
  <c r="R374" i="3"/>
  <c r="R375" i="3"/>
  <c r="R376" i="3"/>
  <c r="R377" i="3"/>
  <c r="R378" i="3"/>
  <c r="R379" i="3"/>
  <c r="R380" i="3"/>
  <c r="R381" i="3"/>
  <c r="R382" i="3"/>
  <c r="R383" i="3"/>
  <c r="R384" i="3"/>
  <c r="R385" i="3"/>
  <c r="R386" i="3"/>
  <c r="R387" i="3"/>
  <c r="R388" i="3"/>
  <c r="R389" i="3"/>
  <c r="R390" i="3"/>
  <c r="R391" i="3"/>
  <c r="R392" i="3"/>
  <c r="R393" i="3"/>
  <c r="R394" i="3"/>
  <c r="R395" i="3"/>
  <c r="R396" i="3"/>
  <c r="R397" i="3"/>
  <c r="R398" i="3"/>
  <c r="R399" i="3"/>
  <c r="R400" i="3"/>
  <c r="L7" i="3"/>
  <c r="N7" i="3"/>
  <c r="O7" i="3"/>
  <c r="P7" i="3"/>
  <c r="Q7" i="3"/>
  <c r="K7" i="3"/>
  <c r="R7" i="3"/>
  <c r="M21" i="3"/>
  <c r="S21" i="3"/>
  <c r="M281" i="3"/>
  <c r="S281" i="3"/>
  <c r="M127" i="3"/>
  <c r="S127" i="3"/>
  <c r="M243" i="3"/>
  <c r="S243" i="3"/>
  <c r="M285" i="3"/>
  <c r="S285" i="3"/>
  <c r="M346" i="3"/>
  <c r="S346" i="3"/>
  <c r="M242" i="3"/>
  <c r="S242" i="3"/>
  <c r="M302" i="3"/>
  <c r="S302" i="3"/>
  <c r="M175" i="3"/>
  <c r="S175" i="3"/>
  <c r="M122" i="3"/>
  <c r="S122" i="3"/>
  <c r="M35" i="3"/>
  <c r="S35" i="3"/>
  <c r="M147" i="3"/>
  <c r="S147" i="3"/>
  <c r="M276" i="3"/>
  <c r="S276" i="3"/>
  <c r="M238" i="3"/>
  <c r="S238" i="3"/>
  <c r="M246" i="3"/>
  <c r="S246" i="3"/>
  <c r="M371" i="3"/>
  <c r="S371" i="3"/>
  <c r="M38" i="3"/>
  <c r="S38" i="3"/>
  <c r="M183" i="3"/>
  <c r="S183" i="3"/>
  <c r="M353" i="3"/>
  <c r="S353" i="3"/>
  <c r="M169" i="3"/>
  <c r="S169" i="3"/>
  <c r="M34" i="3"/>
  <c r="S34" i="3"/>
  <c r="M317" i="3"/>
  <c r="S317" i="3"/>
  <c r="M95" i="3"/>
  <c r="S95" i="3"/>
  <c r="M290" i="3"/>
  <c r="S290" i="3"/>
  <c r="M272" i="3"/>
  <c r="S272" i="3"/>
  <c r="M152" i="3"/>
  <c r="S152" i="3"/>
  <c r="M60" i="3"/>
  <c r="S60" i="3"/>
  <c r="M76" i="3"/>
  <c r="S76" i="3"/>
  <c r="M144" i="3"/>
  <c r="S144" i="3"/>
  <c r="M89" i="3"/>
  <c r="S89" i="3"/>
  <c r="M109" i="3"/>
  <c r="S109" i="3"/>
  <c r="M205" i="3"/>
  <c r="S205" i="3"/>
  <c r="M69" i="3"/>
  <c r="S69" i="3"/>
  <c r="M181" i="3"/>
  <c r="S181" i="3"/>
  <c r="M258" i="3"/>
  <c r="S258" i="3"/>
  <c r="M145" i="3"/>
  <c r="S145" i="3"/>
  <c r="M298" i="3"/>
  <c r="S298" i="3"/>
  <c r="M172" i="3"/>
  <c r="S172" i="3"/>
  <c r="M350" i="3"/>
  <c r="S350" i="3"/>
  <c r="M211" i="3"/>
  <c r="S211" i="3"/>
  <c r="M30" i="3"/>
  <c r="S30" i="3"/>
  <c r="M213" i="3"/>
  <c r="S213" i="3"/>
  <c r="M338" i="3"/>
  <c r="S338" i="3"/>
  <c r="M369" i="3"/>
  <c r="S369" i="3"/>
  <c r="M394" i="3"/>
  <c r="S394" i="3"/>
  <c r="M209" i="3"/>
  <c r="S209" i="3"/>
  <c r="M20" i="3"/>
  <c r="S20" i="3"/>
  <c r="M271" i="3"/>
  <c r="S271" i="3"/>
  <c r="M219" i="3"/>
  <c r="S219" i="3"/>
  <c r="M16" i="3"/>
  <c r="S16" i="3"/>
  <c r="M319" i="3"/>
  <c r="S319" i="3"/>
  <c r="M104" i="3"/>
  <c r="S104" i="3"/>
  <c r="M268" i="3"/>
  <c r="S268" i="3"/>
  <c r="M331" i="3"/>
  <c r="S331" i="3"/>
  <c r="M117" i="3"/>
  <c r="S117" i="3"/>
  <c r="M52" i="3"/>
  <c r="S52" i="3"/>
  <c r="M311" i="3"/>
  <c r="S311" i="3"/>
  <c r="M110" i="3"/>
  <c r="S110" i="3"/>
  <c r="M62" i="3"/>
  <c r="S62" i="3"/>
  <c r="M191" i="3"/>
  <c r="S191" i="3"/>
  <c r="M180" i="3"/>
  <c r="S180" i="3"/>
  <c r="M163" i="3"/>
  <c r="S163" i="3"/>
  <c r="M342" i="3"/>
  <c r="S342" i="3"/>
  <c r="M245" i="3"/>
  <c r="S245" i="3"/>
  <c r="M326" i="3"/>
  <c r="S326" i="3"/>
  <c r="M237" i="3"/>
  <c r="S237" i="3"/>
  <c r="M71" i="3"/>
  <c r="S71" i="3"/>
  <c r="M46" i="3"/>
  <c r="S46" i="3"/>
  <c r="M24" i="3"/>
  <c r="S24" i="3"/>
  <c r="M70" i="3"/>
  <c r="S70" i="3"/>
  <c r="M37" i="3"/>
  <c r="S37" i="3"/>
  <c r="M47" i="3"/>
  <c r="S47" i="3"/>
  <c r="M56" i="3"/>
  <c r="S56" i="3"/>
  <c r="M68" i="3"/>
  <c r="S68" i="3"/>
  <c r="M189" i="3"/>
  <c r="S189" i="3"/>
  <c r="M33" i="3"/>
  <c r="S33" i="3"/>
  <c r="M190" i="3"/>
  <c r="S190" i="3"/>
  <c r="M207" i="3"/>
  <c r="S207" i="3"/>
  <c r="M257" i="3"/>
  <c r="S257" i="3"/>
  <c r="M12" i="3"/>
  <c r="S12" i="3"/>
  <c r="M126" i="3"/>
  <c r="S126" i="3"/>
  <c r="M49" i="3"/>
  <c r="S49" i="3"/>
  <c r="M86" i="3"/>
  <c r="S86" i="3"/>
  <c r="M54" i="3"/>
  <c r="S54" i="3"/>
  <c r="M262" i="3"/>
  <c r="S262" i="3"/>
  <c r="M188" i="3"/>
  <c r="S188" i="3"/>
  <c r="M230" i="3"/>
  <c r="S230" i="3"/>
  <c r="M231" i="3"/>
  <c r="S231" i="3"/>
  <c r="M81" i="3"/>
  <c r="S81" i="3"/>
  <c r="M40" i="3"/>
  <c r="S40" i="3"/>
  <c r="M221" i="3"/>
  <c r="S221" i="3"/>
  <c r="M157" i="3"/>
  <c r="S157" i="3"/>
  <c r="M359" i="3"/>
  <c r="S359" i="3"/>
  <c r="M186" i="3"/>
  <c r="S186" i="3"/>
  <c r="M208" i="3"/>
  <c r="S208" i="3"/>
  <c r="M26" i="3"/>
  <c r="S26" i="3"/>
  <c r="M93" i="3"/>
  <c r="S93" i="3"/>
  <c r="M151" i="3"/>
  <c r="S151" i="3"/>
  <c r="M74" i="3"/>
  <c r="S74" i="3"/>
  <c r="M27" i="3"/>
  <c r="S27" i="3"/>
  <c r="M78" i="3"/>
  <c r="S78" i="3"/>
  <c r="M217" i="3"/>
  <c r="S217" i="3"/>
  <c r="M260" i="3"/>
  <c r="S260" i="3"/>
  <c r="M218" i="3"/>
  <c r="S218" i="3"/>
  <c r="M116" i="3"/>
  <c r="S116" i="3"/>
  <c r="M115" i="3"/>
  <c r="S115" i="3"/>
  <c r="M79" i="3"/>
  <c r="S79" i="3"/>
  <c r="M289" i="3"/>
  <c r="S289" i="3"/>
  <c r="M57" i="3"/>
  <c r="S57" i="3"/>
  <c r="M100" i="3"/>
  <c r="S100" i="3"/>
  <c r="M255" i="3"/>
  <c r="S255" i="3"/>
  <c r="M139" i="3"/>
  <c r="S139" i="3"/>
  <c r="M125" i="3"/>
  <c r="S125" i="3"/>
  <c r="M324" i="3"/>
  <c r="S324" i="3"/>
  <c r="M150" i="3"/>
  <c r="S150" i="3"/>
  <c r="M133" i="3"/>
  <c r="S133" i="3"/>
  <c r="M73" i="3"/>
  <c r="S73" i="3"/>
  <c r="M107" i="3"/>
  <c r="S107" i="3"/>
  <c r="M65" i="3"/>
  <c r="S65" i="3"/>
  <c r="M143" i="3"/>
  <c r="S143" i="3"/>
  <c r="M130" i="3"/>
  <c r="S130" i="3"/>
  <c r="M177" i="3"/>
  <c r="S177" i="3"/>
  <c r="M123" i="3"/>
  <c r="S123" i="3"/>
  <c r="M142" i="3"/>
  <c r="S142" i="3"/>
  <c r="M201" i="3"/>
  <c r="S201" i="3"/>
  <c r="M193" i="3"/>
  <c r="S193" i="3"/>
  <c r="M96" i="3"/>
  <c r="S96" i="3"/>
  <c r="M214" i="3"/>
  <c r="S214" i="3"/>
  <c r="M197" i="3"/>
  <c r="S197" i="3"/>
  <c r="M185" i="3"/>
  <c r="S185" i="3"/>
  <c r="M307" i="3"/>
  <c r="S307" i="3"/>
  <c r="M51" i="3"/>
  <c r="S51" i="3"/>
  <c r="M241" i="3"/>
  <c r="S241" i="3"/>
  <c r="M87" i="3"/>
  <c r="S87" i="3"/>
  <c r="M83" i="3"/>
  <c r="S83" i="3"/>
  <c r="M264" i="3"/>
  <c r="S264" i="3"/>
  <c r="M63" i="3"/>
  <c r="S63" i="3"/>
  <c r="M164" i="3"/>
  <c r="S164" i="3"/>
  <c r="M159" i="3"/>
  <c r="S159" i="3"/>
  <c r="M382" i="3"/>
  <c r="S382" i="3"/>
  <c r="M129" i="3"/>
  <c r="S129" i="3"/>
  <c r="M153" i="3"/>
  <c r="S153" i="3"/>
  <c r="M198" i="3"/>
  <c r="S198" i="3"/>
  <c r="M182" i="3"/>
  <c r="S182" i="3"/>
  <c r="M314" i="3"/>
  <c r="S314" i="3"/>
  <c r="M383" i="3"/>
  <c r="S383" i="3"/>
  <c r="M291" i="3"/>
  <c r="S291" i="3"/>
  <c r="M375" i="3"/>
  <c r="S375" i="3"/>
  <c r="M29" i="3"/>
  <c r="S29" i="3"/>
  <c r="M391" i="3"/>
  <c r="S391" i="3"/>
  <c r="M179" i="3"/>
  <c r="S179" i="3"/>
  <c r="M266" i="3"/>
  <c r="S266" i="3"/>
  <c r="M84" i="3"/>
  <c r="S84" i="3"/>
  <c r="M206" i="3"/>
  <c r="S206" i="3"/>
  <c r="M253" i="3"/>
  <c r="S253" i="3"/>
  <c r="M378" i="3"/>
  <c r="S378" i="3"/>
  <c r="M349" i="3"/>
  <c r="S349" i="3"/>
  <c r="M261" i="3"/>
  <c r="S261" i="3"/>
  <c r="M357" i="3"/>
  <c r="S357" i="3"/>
  <c r="M296" i="3"/>
  <c r="S296" i="3"/>
  <c r="M299" i="3"/>
  <c r="S299" i="3"/>
  <c r="M396" i="3"/>
  <c r="S396" i="3"/>
  <c r="M278" i="3"/>
  <c r="S278" i="3"/>
  <c r="M337" i="3"/>
  <c r="S337" i="3"/>
  <c r="M339" i="3"/>
  <c r="S339" i="3"/>
  <c r="M397" i="3"/>
  <c r="S397" i="3"/>
  <c r="M360" i="3"/>
  <c r="S360" i="3"/>
  <c r="M373" i="3"/>
  <c r="S373" i="3"/>
  <c r="M232" i="3"/>
  <c r="S232" i="3"/>
  <c r="M388" i="3"/>
  <c r="S388" i="3"/>
  <c r="M249" i="3"/>
  <c r="S249" i="3"/>
  <c r="M226" i="3"/>
  <c r="S226" i="3"/>
  <c r="M250" i="3"/>
  <c r="S250" i="3"/>
  <c r="M292" i="3"/>
  <c r="S292" i="3"/>
  <c r="M399" i="3"/>
  <c r="S399" i="3"/>
  <c r="M128" i="3"/>
  <c r="S128" i="3"/>
  <c r="M160" i="3"/>
  <c r="S160" i="3"/>
  <c r="M332" i="3"/>
  <c r="S332" i="3"/>
  <c r="M320" i="3"/>
  <c r="S320" i="3"/>
  <c r="M325" i="3"/>
  <c r="S325" i="3"/>
  <c r="M384" i="3"/>
  <c r="S384" i="3"/>
  <c r="M275" i="3"/>
  <c r="S275" i="3"/>
  <c r="M321" i="3"/>
  <c r="S321" i="3"/>
  <c r="M381" i="3"/>
  <c r="S381" i="3"/>
  <c r="M90" i="3"/>
  <c r="S90" i="3"/>
  <c r="M336" i="3"/>
  <c r="S336" i="3"/>
  <c r="M362" i="3"/>
  <c r="S362" i="3"/>
  <c r="M387" i="3"/>
  <c r="S387" i="3"/>
  <c r="M392" i="3"/>
  <c r="S392" i="3"/>
  <c r="M330" i="3"/>
  <c r="S330" i="3"/>
  <c r="M295" i="3"/>
  <c r="S295" i="3"/>
  <c r="M13" i="3"/>
  <c r="S13" i="3"/>
  <c r="M44" i="3"/>
  <c r="S44" i="3"/>
  <c r="M348" i="3"/>
  <c r="S348" i="3"/>
  <c r="M368" i="3"/>
  <c r="S368" i="3"/>
  <c r="M199" i="3"/>
  <c r="S199" i="3"/>
  <c r="M385" i="3"/>
  <c r="S385" i="3"/>
  <c r="M283" i="3"/>
  <c r="S283" i="3"/>
  <c r="M393" i="3"/>
  <c r="S393" i="3"/>
  <c r="M327" i="3"/>
  <c r="S327" i="3"/>
  <c r="M300" i="3"/>
  <c r="S300" i="3"/>
  <c r="M376" i="3"/>
  <c r="S376" i="3"/>
  <c r="M386" i="3"/>
  <c r="S386" i="3"/>
  <c r="M235" i="3"/>
  <c r="S235" i="3"/>
  <c r="M234" i="3"/>
  <c r="S234" i="3"/>
  <c r="M347" i="3"/>
  <c r="S347" i="3"/>
  <c r="M301" i="3"/>
  <c r="S301" i="3"/>
  <c r="M173" i="3"/>
  <c r="S173" i="3"/>
  <c r="M355" i="3"/>
  <c r="S355" i="3"/>
  <c r="M85" i="3"/>
  <c r="S85" i="3"/>
  <c r="M345" i="3"/>
  <c r="S345" i="3"/>
  <c r="M224" i="3"/>
  <c r="S224" i="3"/>
  <c r="M367" i="3"/>
  <c r="S367" i="3"/>
  <c r="M380" i="3"/>
  <c r="S380" i="3"/>
  <c r="M400" i="3"/>
  <c r="S400" i="3"/>
  <c r="M222" i="3"/>
  <c r="S222" i="3"/>
  <c r="M358" i="3"/>
  <c r="S358" i="3"/>
  <c r="M390" i="3"/>
  <c r="S390" i="3"/>
  <c r="M303" i="3"/>
  <c r="S303" i="3"/>
  <c r="M167" i="3"/>
  <c r="S167" i="3"/>
  <c r="M161" i="3"/>
  <c r="S161" i="3"/>
  <c r="M240" i="3"/>
  <c r="S240" i="3"/>
  <c r="M312" i="3"/>
  <c r="S312" i="3"/>
  <c r="M282" i="3"/>
  <c r="S282" i="3"/>
  <c r="M279" i="3"/>
  <c r="S279" i="3"/>
  <c r="M352" i="3"/>
  <c r="S352" i="3"/>
  <c r="M372" i="3"/>
  <c r="S372" i="3"/>
  <c r="M92" i="3"/>
  <c r="S92" i="3"/>
  <c r="M329" i="3"/>
  <c r="S329" i="3"/>
  <c r="M200" i="3"/>
  <c r="S200" i="3"/>
  <c r="M374" i="3"/>
  <c r="S374" i="3"/>
  <c r="M265" i="3"/>
  <c r="S265" i="3"/>
  <c r="M124" i="3"/>
  <c r="S124" i="3"/>
  <c r="M340" i="3"/>
  <c r="S340" i="3"/>
  <c r="M202" i="3"/>
  <c r="S202" i="3"/>
  <c r="M228" i="3"/>
  <c r="S228" i="3"/>
  <c r="M318" i="3"/>
  <c r="S318" i="3"/>
  <c r="M304" i="3"/>
  <c r="S304" i="3"/>
  <c r="M287" i="3"/>
  <c r="S287" i="3"/>
  <c r="M195" i="3"/>
  <c r="S195" i="3"/>
  <c r="M114" i="3"/>
  <c r="S114" i="3"/>
  <c r="M154" i="3"/>
  <c r="S154" i="3"/>
  <c r="M155" i="3"/>
  <c r="S155" i="3"/>
  <c r="M204" i="3"/>
  <c r="S204" i="3"/>
  <c r="M174" i="3"/>
  <c r="S174" i="3"/>
  <c r="M377" i="3"/>
  <c r="S377" i="3"/>
  <c r="M277" i="3"/>
  <c r="S277" i="3"/>
  <c r="M365" i="3"/>
  <c r="S365" i="3"/>
  <c r="M344" i="3"/>
  <c r="S344" i="3"/>
  <c r="M220" i="3"/>
  <c r="S220" i="3"/>
  <c r="M135" i="3"/>
  <c r="S135" i="3"/>
  <c r="M239" i="3"/>
  <c r="S239" i="3"/>
  <c r="M306" i="3"/>
  <c r="S306" i="3"/>
  <c r="M354" i="3"/>
  <c r="S354" i="3"/>
  <c r="M136" i="3"/>
  <c r="S136" i="3"/>
  <c r="M121" i="3"/>
  <c r="S121" i="3"/>
  <c r="M23" i="3"/>
  <c r="S23" i="3"/>
  <c r="M171" i="3"/>
  <c r="S171" i="3"/>
  <c r="M308" i="3"/>
  <c r="S308" i="3"/>
  <c r="M105" i="3"/>
  <c r="S105" i="3"/>
  <c r="M210" i="3"/>
  <c r="S210" i="3"/>
  <c r="M366" i="3"/>
  <c r="S366" i="3"/>
  <c r="M216" i="3"/>
  <c r="S216" i="3"/>
  <c r="M343" i="3"/>
  <c r="S343" i="3"/>
  <c r="M156" i="3"/>
  <c r="S156" i="3"/>
  <c r="M141" i="3"/>
  <c r="S141" i="3"/>
  <c r="M229" i="3"/>
  <c r="S229" i="3"/>
  <c r="M395" i="3"/>
  <c r="S395" i="3"/>
  <c r="M148" i="3"/>
  <c r="S148" i="3"/>
  <c r="M351" i="3"/>
  <c r="S351" i="3"/>
  <c r="M256" i="3"/>
  <c r="S256" i="3"/>
  <c r="M101" i="3"/>
  <c r="S101" i="3"/>
  <c r="M31" i="3"/>
  <c r="S31" i="3"/>
  <c r="M131" i="3"/>
  <c r="S131" i="3"/>
  <c r="M102" i="3"/>
  <c r="S102" i="3"/>
  <c r="M248" i="3"/>
  <c r="S248" i="3"/>
  <c r="M263" i="3"/>
  <c r="S263" i="3"/>
  <c r="M364" i="3"/>
  <c r="S364" i="3"/>
  <c r="M80" i="3"/>
  <c r="S80" i="3"/>
  <c r="M192" i="3"/>
  <c r="S192" i="3"/>
  <c r="M280" i="3"/>
  <c r="S280" i="3"/>
  <c r="M236" i="3"/>
  <c r="S236" i="3"/>
  <c r="M97" i="3"/>
  <c r="S97" i="3"/>
  <c r="M225" i="3"/>
  <c r="S225" i="3"/>
  <c r="M323" i="3"/>
  <c r="S323" i="3"/>
  <c r="M112" i="3"/>
  <c r="S112" i="3"/>
  <c r="M88" i="3"/>
  <c r="S88" i="3"/>
  <c r="M166" i="3"/>
  <c r="S166" i="3"/>
  <c r="M316" i="3"/>
  <c r="S316" i="3"/>
  <c r="M297" i="3"/>
  <c r="S297" i="3"/>
  <c r="M315" i="3"/>
  <c r="S315" i="3"/>
  <c r="M356" i="3"/>
  <c r="S356" i="3"/>
  <c r="M370" i="3"/>
  <c r="S370" i="3"/>
  <c r="M335" i="3"/>
  <c r="S335" i="3"/>
  <c r="M158" i="3"/>
  <c r="S158" i="3"/>
  <c r="M233" i="3"/>
  <c r="S233" i="3"/>
  <c r="M165" i="3"/>
  <c r="S165" i="3"/>
  <c r="M170" i="3"/>
  <c r="S170" i="3"/>
  <c r="M274" i="3"/>
  <c r="S274" i="3"/>
  <c r="M45" i="3"/>
  <c r="S45" i="3"/>
  <c r="M32" i="3"/>
  <c r="S32" i="3"/>
  <c r="M176" i="3"/>
  <c r="S176" i="3"/>
  <c r="M251" i="3"/>
  <c r="S251" i="3"/>
  <c r="M305" i="3"/>
  <c r="S305" i="3"/>
  <c r="M11" i="3"/>
  <c r="S11" i="3"/>
  <c r="M39" i="3"/>
  <c r="S39" i="3"/>
  <c r="M252" i="3"/>
  <c r="S252" i="3"/>
  <c r="M286" i="3"/>
  <c r="S286" i="3"/>
  <c r="M178" i="3"/>
  <c r="S178" i="3"/>
  <c r="M254" i="3"/>
  <c r="S254" i="3"/>
  <c r="M267" i="3"/>
  <c r="S267" i="3"/>
  <c r="M203" i="3"/>
  <c r="S203" i="3"/>
  <c r="M334" i="3"/>
  <c r="S334" i="3"/>
  <c r="M294" i="3"/>
  <c r="S294" i="3"/>
  <c r="M187" i="3"/>
  <c r="S187" i="3"/>
  <c r="M137" i="3"/>
  <c r="S137" i="3"/>
  <c r="M328" i="3"/>
  <c r="S328" i="3"/>
  <c r="M363" i="3"/>
  <c r="S363" i="3"/>
  <c r="M108" i="3"/>
  <c r="S108" i="3"/>
  <c r="M284" i="3"/>
  <c r="S284" i="3"/>
  <c r="M389" i="3"/>
  <c r="S389" i="3"/>
  <c r="M398" i="3"/>
  <c r="S398" i="3"/>
  <c r="M53" i="3"/>
  <c r="S53" i="3"/>
  <c r="M91" i="3"/>
  <c r="S91" i="3"/>
  <c r="M215" i="3"/>
  <c r="S215" i="3"/>
  <c r="M120" i="3"/>
  <c r="S120" i="3"/>
  <c r="M259" i="3"/>
  <c r="S259" i="3"/>
  <c r="M341" i="3"/>
  <c r="S341" i="3"/>
  <c r="M244" i="3"/>
  <c r="S244" i="3"/>
  <c r="M313" i="3"/>
  <c r="S313" i="3"/>
  <c r="M288" i="3"/>
  <c r="S288" i="3"/>
  <c r="M66" i="3"/>
  <c r="S66" i="3"/>
  <c r="M247" i="3"/>
  <c r="S247" i="3"/>
  <c r="M111" i="3"/>
  <c r="S111" i="3"/>
  <c r="M140" i="3"/>
  <c r="S140" i="3"/>
  <c r="M43" i="3"/>
  <c r="S43" i="3"/>
  <c r="M270" i="3"/>
  <c r="S270" i="3"/>
  <c r="M75" i="3"/>
  <c r="S75" i="3"/>
  <c r="M22" i="3"/>
  <c r="S22" i="3"/>
  <c r="M269" i="3"/>
  <c r="S269" i="3"/>
  <c r="M67" i="3"/>
  <c r="S67" i="3"/>
  <c r="M17" i="3"/>
  <c r="S17" i="3"/>
  <c r="M113" i="3"/>
  <c r="S113" i="3"/>
  <c r="M48" i="3"/>
  <c r="S48" i="3"/>
  <c r="M19" i="3"/>
  <c r="S19" i="3"/>
  <c r="M36" i="3"/>
  <c r="S36" i="3"/>
  <c r="M41" i="3"/>
  <c r="S41" i="3"/>
  <c r="M310" i="3"/>
  <c r="S310" i="3"/>
  <c r="M361" i="3"/>
  <c r="S361" i="3"/>
  <c r="M162" i="3"/>
  <c r="S162" i="3"/>
  <c r="M72" i="3"/>
  <c r="S72" i="3"/>
  <c r="M379" i="3"/>
  <c r="S379" i="3"/>
  <c r="M293" i="3"/>
  <c r="S293" i="3"/>
  <c r="M61" i="3"/>
  <c r="S61" i="3"/>
  <c r="M94" i="3"/>
  <c r="S94" i="3"/>
  <c r="M58" i="3"/>
  <c r="S58" i="3"/>
  <c r="M82" i="3"/>
  <c r="S82" i="3"/>
  <c r="M55" i="3"/>
  <c r="S55" i="3"/>
  <c r="M59" i="3"/>
  <c r="S59" i="3"/>
  <c r="M132" i="3"/>
  <c r="S132" i="3"/>
  <c r="M227" i="3"/>
  <c r="S227" i="3"/>
  <c r="M99" i="3"/>
  <c r="S99" i="3"/>
  <c r="M64" i="3"/>
  <c r="S64" i="3"/>
  <c r="M14" i="3"/>
  <c r="S14" i="3"/>
  <c r="M146" i="3"/>
  <c r="S146" i="3"/>
  <c r="M134" i="3"/>
  <c r="S134" i="3"/>
  <c r="M28" i="3"/>
  <c r="S28" i="3"/>
  <c r="M273" i="3"/>
  <c r="S273" i="3"/>
  <c r="M168" i="3"/>
  <c r="S168" i="3"/>
  <c r="M103" i="3"/>
  <c r="S103" i="3"/>
  <c r="M77" i="3"/>
  <c r="S77" i="3"/>
  <c r="M42" i="3"/>
  <c r="S42" i="3"/>
  <c r="M184" i="3"/>
  <c r="S184" i="3"/>
  <c r="M50" i="3"/>
  <c r="S50" i="3"/>
  <c r="M212" i="3"/>
  <c r="S212" i="3"/>
  <c r="M223" i="3"/>
  <c r="S223" i="3"/>
  <c r="M15" i="3"/>
  <c r="S15" i="3"/>
  <c r="M25" i="3"/>
  <c r="S25" i="3"/>
  <c r="M106" i="3"/>
  <c r="S106" i="3"/>
  <c r="M149" i="3"/>
  <c r="S149" i="3"/>
  <c r="M119" i="3"/>
  <c r="S119" i="3"/>
  <c r="M138" i="3"/>
  <c r="S138" i="3"/>
  <c r="M333" i="3"/>
  <c r="S333" i="3"/>
  <c r="M322" i="3"/>
  <c r="S322" i="3"/>
  <c r="M118" i="3"/>
  <c r="S118" i="3"/>
  <c r="M194" i="3"/>
  <c r="S194" i="3"/>
  <c r="M196" i="3"/>
  <c r="S196" i="3"/>
  <c r="M18" i="3"/>
  <c r="S18" i="3"/>
  <c r="M98" i="3"/>
  <c r="S98" i="3"/>
  <c r="M309" i="3"/>
  <c r="S309" i="3"/>
  <c r="T25" i="3"/>
  <c r="T194" i="3"/>
  <c r="T103" i="3"/>
  <c r="T39" i="3"/>
  <c r="T168" i="3"/>
  <c r="T334" i="3"/>
  <c r="T156" i="3"/>
  <c r="T279" i="3"/>
  <c r="T358" i="3"/>
  <c r="T300" i="3"/>
  <c r="T90" i="3"/>
  <c r="T232" i="3"/>
  <c r="T299" i="3"/>
  <c r="T322" i="3"/>
  <c r="T223" i="3"/>
  <c r="T273" i="3"/>
  <c r="T132" i="3"/>
  <c r="T379" i="3"/>
  <c r="T48" i="3"/>
  <c r="T43" i="3"/>
  <c r="T341" i="3"/>
  <c r="T284" i="3"/>
  <c r="T203" i="3"/>
  <c r="T305" i="3"/>
  <c r="T233" i="3"/>
  <c r="T166" i="3"/>
  <c r="T192" i="3"/>
  <c r="T101" i="3"/>
  <c r="T343" i="3"/>
  <c r="T121" i="3"/>
  <c r="T365" i="3"/>
  <c r="T195" i="3"/>
  <c r="T265" i="3"/>
  <c r="T282" i="3"/>
  <c r="T222" i="3"/>
  <c r="T173" i="3"/>
  <c r="T327" i="3"/>
  <c r="T13" i="3"/>
  <c r="T381" i="3"/>
  <c r="T128" i="3"/>
  <c r="T373" i="3"/>
  <c r="T296" i="3"/>
  <c r="T266" i="3"/>
  <c r="T182" i="3"/>
  <c r="T264" i="3"/>
  <c r="T214" i="3"/>
  <c r="T143" i="3"/>
  <c r="T139" i="3"/>
  <c r="T218" i="3"/>
  <c r="T26" i="3"/>
  <c r="T231" i="3"/>
  <c r="T12" i="3"/>
  <c r="T47" i="3"/>
  <c r="T245" i="3"/>
  <c r="T52" i="3"/>
  <c r="T271" i="3"/>
  <c r="T211" i="3"/>
  <c r="T205" i="3"/>
  <c r="T290" i="3"/>
  <c r="T371" i="3"/>
  <c r="T302" i="3"/>
  <c r="T313" i="3"/>
  <c r="T118" i="3"/>
  <c r="T270" i="3"/>
  <c r="T316" i="3"/>
  <c r="T124" i="3"/>
  <c r="T72" i="3"/>
  <c r="T267" i="3"/>
  <c r="T256" i="3"/>
  <c r="T312" i="3"/>
  <c r="T295" i="3"/>
  <c r="T321" i="3"/>
  <c r="T399" i="3"/>
  <c r="T360" i="3"/>
  <c r="T357" i="3"/>
  <c r="T179" i="3"/>
  <c r="T198" i="3"/>
  <c r="T83" i="3"/>
  <c r="T96" i="3"/>
  <c r="T65" i="3"/>
  <c r="T255" i="3"/>
  <c r="T260" i="3"/>
  <c r="T208" i="3"/>
  <c r="T230" i="3"/>
  <c r="T257" i="3"/>
  <c r="T37" i="3"/>
  <c r="T342" i="3"/>
  <c r="T117" i="3"/>
  <c r="T20" i="3"/>
  <c r="T350" i="3"/>
  <c r="T109" i="3"/>
  <c r="T95" i="3"/>
  <c r="T246" i="3"/>
  <c r="T242" i="3"/>
  <c r="T36" i="3"/>
  <c r="T236" i="3"/>
  <c r="T293" i="3"/>
  <c r="T11" i="3"/>
  <c r="T23" i="3"/>
  <c r="T28" i="3"/>
  <c r="T108" i="3"/>
  <c r="T88" i="3"/>
  <c r="T287" i="3"/>
  <c r="T393" i="3"/>
  <c r="T309" i="3"/>
  <c r="T138" i="3"/>
  <c r="T50" i="3"/>
  <c r="T134" i="3"/>
  <c r="T55" i="3"/>
  <c r="T162" i="3"/>
  <c r="T17" i="3"/>
  <c r="T111" i="3"/>
  <c r="T120" i="3"/>
  <c r="T363" i="3"/>
  <c r="T254" i="3"/>
  <c r="T176" i="3"/>
  <c r="T335" i="3"/>
  <c r="T112" i="3"/>
  <c r="T364" i="3"/>
  <c r="T351" i="3"/>
  <c r="T366" i="3"/>
  <c r="T354" i="3"/>
  <c r="T377" i="3"/>
  <c r="T304" i="3"/>
  <c r="T200" i="3"/>
  <c r="T240" i="3"/>
  <c r="T380" i="3"/>
  <c r="T347" i="3"/>
  <c r="T283" i="3"/>
  <c r="T330" i="3"/>
  <c r="T275" i="3"/>
  <c r="T292" i="3"/>
  <c r="T397" i="3"/>
  <c r="T261" i="3"/>
  <c r="T391" i="3"/>
  <c r="T153" i="3"/>
  <c r="T87" i="3"/>
  <c r="T193" i="3"/>
  <c r="T107" i="3"/>
  <c r="T100" i="3"/>
  <c r="T217" i="3"/>
  <c r="T186" i="3"/>
  <c r="T188" i="3"/>
  <c r="T207" i="3"/>
  <c r="T70" i="3"/>
  <c r="T163" i="3"/>
  <c r="T331" i="3"/>
  <c r="T209" i="3"/>
  <c r="T172" i="3"/>
  <c r="T89" i="3"/>
  <c r="T317" i="3"/>
  <c r="T238" i="3"/>
  <c r="T346" i="3"/>
  <c r="T99" i="3"/>
  <c r="T170" i="3"/>
  <c r="T227" i="3"/>
  <c r="T389" i="3"/>
  <c r="T31" i="3"/>
  <c r="T212" i="3"/>
  <c r="T140" i="3"/>
  <c r="T158" i="3"/>
  <c r="T136" i="3"/>
  <c r="T400" i="3"/>
  <c r="T98" i="3"/>
  <c r="T119" i="3"/>
  <c r="T184" i="3"/>
  <c r="T146" i="3"/>
  <c r="T82" i="3"/>
  <c r="T361" i="3"/>
  <c r="T67" i="3"/>
  <c r="T247" i="3"/>
  <c r="T215" i="3"/>
  <c r="T328" i="3"/>
  <c r="T178" i="3"/>
  <c r="T32" i="3"/>
  <c r="T370" i="3"/>
  <c r="T323" i="3"/>
  <c r="T263" i="3"/>
  <c r="T148" i="3"/>
  <c r="T210" i="3"/>
  <c r="T306" i="3"/>
  <c r="T174" i="3"/>
  <c r="T318" i="3"/>
  <c r="T329" i="3"/>
  <c r="T161" i="3"/>
  <c r="T367" i="3"/>
  <c r="T234" i="3"/>
  <c r="T385" i="3"/>
  <c r="T392" i="3"/>
  <c r="T384" i="3"/>
  <c r="T250" i="3"/>
  <c r="T339" i="3"/>
  <c r="T349" i="3"/>
  <c r="T29" i="3"/>
  <c r="T129" i="3"/>
  <c r="T241" i="3"/>
  <c r="T201" i="3"/>
  <c r="T73" i="3"/>
  <c r="T57" i="3"/>
  <c r="T78" i="3"/>
  <c r="T359" i="3"/>
  <c r="T262" i="3"/>
  <c r="T190" i="3"/>
  <c r="T24" i="3"/>
  <c r="T180" i="3"/>
  <c r="T268" i="3"/>
  <c r="T394" i="3"/>
  <c r="T298" i="3"/>
  <c r="T144" i="3"/>
  <c r="T34" i="3"/>
  <c r="T276" i="3"/>
  <c r="T285" i="3"/>
  <c r="T294" i="3"/>
  <c r="T15" i="3"/>
  <c r="T244" i="3"/>
  <c r="T280" i="3"/>
  <c r="T333" i="3"/>
  <c r="T113" i="3"/>
  <c r="T251" i="3"/>
  <c r="T216" i="3"/>
  <c r="T374" i="3"/>
  <c r="T18" i="3"/>
  <c r="T149" i="3"/>
  <c r="T42" i="3"/>
  <c r="T14" i="3"/>
  <c r="T58" i="3"/>
  <c r="T310" i="3"/>
  <c r="T269" i="3"/>
  <c r="T66" i="3"/>
  <c r="T91" i="3"/>
  <c r="T137" i="3"/>
  <c r="T286" i="3"/>
  <c r="T45" i="3"/>
  <c r="T356" i="3"/>
  <c r="T225" i="3"/>
  <c r="T248" i="3"/>
  <c r="T395" i="3"/>
  <c r="T105" i="3"/>
  <c r="T239" i="3"/>
  <c r="T204" i="3"/>
  <c r="T228" i="3"/>
  <c r="T92" i="3"/>
  <c r="T167" i="3"/>
  <c r="T224" i="3"/>
  <c r="T235" i="3"/>
  <c r="T199" i="3"/>
  <c r="T387" i="3"/>
  <c r="T325" i="3"/>
  <c r="T226" i="3"/>
  <c r="T337" i="3"/>
  <c r="T378" i="3"/>
  <c r="T375" i="3"/>
  <c r="T382" i="3"/>
  <c r="T51" i="3"/>
  <c r="T142" i="3"/>
  <c r="T133" i="3"/>
  <c r="T289" i="3"/>
  <c r="T27" i="3"/>
  <c r="T157" i="3"/>
  <c r="T54" i="3"/>
  <c r="T33" i="3"/>
  <c r="T46" i="3"/>
  <c r="T191" i="3"/>
  <c r="T104" i="3"/>
  <c r="T369" i="3"/>
  <c r="T145" i="3"/>
  <c r="T76" i="3"/>
  <c r="T169" i="3"/>
  <c r="T147" i="3"/>
  <c r="T243" i="3"/>
  <c r="T75" i="3"/>
  <c r="T297" i="3"/>
  <c r="T19" i="3"/>
  <c r="T165" i="3"/>
  <c r="T114" i="3"/>
  <c r="T59" i="3"/>
  <c r="T259" i="3"/>
  <c r="T80" i="3"/>
  <c r="T277" i="3"/>
  <c r="T301" i="3"/>
  <c r="T196" i="3"/>
  <c r="T106" i="3"/>
  <c r="T77" i="3"/>
  <c r="T64" i="3"/>
  <c r="T94" i="3"/>
  <c r="T41" i="3"/>
  <c r="T22" i="3"/>
  <c r="T288" i="3"/>
  <c r="T53" i="3"/>
  <c r="T187" i="3"/>
  <c r="T252" i="3"/>
  <c r="T274" i="3"/>
  <c r="T315" i="3"/>
  <c r="T97" i="3"/>
  <c r="T102" i="3"/>
  <c r="T229" i="3"/>
  <c r="T308" i="3"/>
  <c r="T135" i="3"/>
  <c r="T155" i="3"/>
  <c r="T202" i="3"/>
  <c r="T372" i="3"/>
  <c r="T303" i="3"/>
  <c r="T345" i="3"/>
  <c r="T386" i="3"/>
  <c r="T368" i="3"/>
  <c r="T362" i="3"/>
  <c r="T320" i="3"/>
  <c r="T249" i="3"/>
  <c r="T278" i="3"/>
  <c r="T253" i="3"/>
  <c r="T291" i="3"/>
  <c r="T159" i="3"/>
  <c r="T307" i="3"/>
  <c r="T123" i="3"/>
  <c r="T150" i="3"/>
  <c r="T79" i="3"/>
  <c r="T74" i="3"/>
  <c r="T221" i="3"/>
  <c r="T86" i="3"/>
  <c r="T189" i="3"/>
  <c r="T71" i="3"/>
  <c r="T62" i="3"/>
  <c r="T319" i="3"/>
  <c r="T338" i="3"/>
  <c r="T258" i="3"/>
  <c r="T60" i="3"/>
  <c r="T353" i="3"/>
  <c r="T35" i="3"/>
  <c r="T127" i="3"/>
  <c r="T61" i="3"/>
  <c r="T131" i="3"/>
  <c r="T141" i="3"/>
  <c r="T171" i="3"/>
  <c r="T220" i="3"/>
  <c r="T154" i="3"/>
  <c r="T340" i="3"/>
  <c r="T352" i="3"/>
  <c r="T390" i="3"/>
  <c r="T85" i="3"/>
  <c r="T376" i="3"/>
  <c r="T348" i="3"/>
  <c r="T336" i="3"/>
  <c r="T332" i="3"/>
  <c r="T388" i="3"/>
  <c r="T396" i="3"/>
  <c r="T206" i="3"/>
  <c r="T383" i="3"/>
  <c r="T164" i="3"/>
  <c r="T185" i="3"/>
  <c r="T177" i="3"/>
  <c r="T324" i="3"/>
  <c r="T115" i="3"/>
  <c r="T151" i="3"/>
  <c r="T40" i="3"/>
  <c r="T49" i="3"/>
  <c r="T68" i="3"/>
  <c r="T237" i="3"/>
  <c r="T110" i="3"/>
  <c r="T16" i="3"/>
  <c r="T213" i="3"/>
  <c r="T181" i="3"/>
  <c r="T152" i="3"/>
  <c r="T183" i="3"/>
  <c r="T122" i="3"/>
  <c r="T281" i="3"/>
  <c r="T398" i="3"/>
  <c r="T344" i="3"/>
  <c r="T355" i="3"/>
  <c r="T44" i="3"/>
  <c r="T160" i="3"/>
  <c r="T84" i="3"/>
  <c r="T314" i="3"/>
  <c r="T63" i="3"/>
  <c r="T197" i="3"/>
  <c r="T130" i="3"/>
  <c r="T125" i="3"/>
  <c r="T116" i="3"/>
  <c r="T93" i="3"/>
  <c r="T81" i="3"/>
  <c r="T126" i="3"/>
  <c r="T56" i="3"/>
  <c r="T326" i="3"/>
  <c r="T311" i="3"/>
  <c r="T219" i="3"/>
  <c r="T30" i="3"/>
  <c r="T69" i="3"/>
  <c r="T272" i="3"/>
  <c r="T38" i="3"/>
  <c r="T175" i="3"/>
  <c r="T21" i="3"/>
  <c r="T7" i="3"/>
</calcChain>
</file>

<file path=xl/sharedStrings.xml><?xml version="1.0" encoding="utf-8"?>
<sst xmlns="http://schemas.openxmlformats.org/spreadsheetml/2006/main" count="2953" uniqueCount="1206">
  <si>
    <t>codINT</t>
  </si>
  <si>
    <t>codBDAP</t>
  </si>
  <si>
    <t>AREA</t>
  </si>
  <si>
    <t>REGIONE</t>
  </si>
  <si>
    <t>PROVINCIA</t>
  </si>
  <si>
    <t>ENTE</t>
  </si>
  <si>
    <t>4 - 10.001-20.000</t>
  </si>
  <si>
    <t>1 - FINO A 1.000</t>
  </si>
  <si>
    <t>6 - 60.001-100.000</t>
  </si>
  <si>
    <t>2 - 1.001-5.000</t>
  </si>
  <si>
    <t>3 - 5.001-10.000</t>
  </si>
  <si>
    <t>5 - 20.001-60.000</t>
  </si>
  <si>
    <t>7 - 100.001-250.000</t>
  </si>
  <si>
    <t>8 - OLTRE 250.000</t>
  </si>
  <si>
    <t>SUD E ISOLE</t>
  </si>
  <si>
    <t>5190010010</t>
  </si>
  <si>
    <t>464842928168330801</t>
  </si>
  <si>
    <t>SICILIA</t>
  </si>
  <si>
    <t>AGRIGENTO</t>
  </si>
  <si>
    <t>5190010020</t>
  </si>
  <si>
    <t>431342928188537602</t>
  </si>
  <si>
    <t>BIVONA</t>
  </si>
  <si>
    <t>ALESSANDRIA DELLA ROCCA</t>
  </si>
  <si>
    <t>5190010030</t>
  </si>
  <si>
    <t>756442928726364102</t>
  </si>
  <si>
    <t>ARAGONA</t>
  </si>
  <si>
    <t>5190010040</t>
  </si>
  <si>
    <t>356242930460398301</t>
  </si>
  <si>
    <t>5190010050</t>
  </si>
  <si>
    <t>943342930509329501</t>
  </si>
  <si>
    <t>RIBERA</t>
  </si>
  <si>
    <t>BURGIO</t>
  </si>
  <si>
    <t>5190010060</t>
  </si>
  <si>
    <t>431942930461501701</t>
  </si>
  <si>
    <t>CALAMONACI</t>
  </si>
  <si>
    <t>5190010070</t>
  </si>
  <si>
    <t>488542930464707902</t>
  </si>
  <si>
    <t>SCIACCA</t>
  </si>
  <si>
    <t>CALTABELLOTTA</t>
  </si>
  <si>
    <t>5190010080</t>
  </si>
  <si>
    <t>588042930534336502</t>
  </si>
  <si>
    <t>NARO</t>
  </si>
  <si>
    <t>CAMASTRA</t>
  </si>
  <si>
    <t>5190010090</t>
  </si>
  <si>
    <t>586442930515845701</t>
  </si>
  <si>
    <t>CAMMARATA</t>
  </si>
  <si>
    <t>5190010100</t>
  </si>
  <si>
    <t>559842930517085602</t>
  </si>
  <si>
    <t>CAMPOBELLO DI LICATA</t>
  </si>
  <si>
    <t>5190010110</t>
  </si>
  <si>
    <t>702442930463800001</t>
  </si>
  <si>
    <t>CANICATTÌ</t>
  </si>
  <si>
    <t>5190010120</t>
  </si>
  <si>
    <t>154942930521003602</t>
  </si>
  <si>
    <t>CASTELTERMINI</t>
  </si>
  <si>
    <t>5190010130</t>
  </si>
  <si>
    <t>152542930476846501</t>
  </si>
  <si>
    <t>CASTROFILIPPO</t>
  </si>
  <si>
    <t>5190010140</t>
  </si>
  <si>
    <t>271742930508828202</t>
  </si>
  <si>
    <t>CATTOLICA ERACLEA</t>
  </si>
  <si>
    <t>5190010150</t>
  </si>
  <si>
    <t>906142930530048102</t>
  </si>
  <si>
    <t>CIANCIANA</t>
  </si>
  <si>
    <t>5190010160</t>
  </si>
  <si>
    <t>343742928912076802</t>
  </si>
  <si>
    <t>COMITINI</t>
  </si>
  <si>
    <t>5190010170</t>
  </si>
  <si>
    <t>235642930522798702</t>
  </si>
  <si>
    <t>FAVARA</t>
  </si>
  <si>
    <t>5190010180</t>
  </si>
  <si>
    <t>402142930516212601</t>
  </si>
  <si>
    <t>GROTTE</t>
  </si>
  <si>
    <t>5190010190</t>
  </si>
  <si>
    <t>866442929761753701</t>
  </si>
  <si>
    <t>JOPPOLO GIANCAXIO</t>
  </si>
  <si>
    <t>5190010200</t>
  </si>
  <si>
    <t>476642930543979702</t>
  </si>
  <si>
    <t>LAMPEDUSA E LINOSA</t>
  </si>
  <si>
    <t>5190010210</t>
  </si>
  <si>
    <t>191442930542916701</t>
  </si>
  <si>
    <t>LICATA</t>
  </si>
  <si>
    <t>5190010220</t>
  </si>
  <si>
    <t>949042930521017201</t>
  </si>
  <si>
    <t>PRIZZI</t>
  </si>
  <si>
    <t>LUCCA SICULA</t>
  </si>
  <si>
    <t>5190010230</t>
  </si>
  <si>
    <t>266942930546957102</t>
  </si>
  <si>
    <t>MENFI</t>
  </si>
  <si>
    <t>5190010240</t>
  </si>
  <si>
    <t>252842930473606302</t>
  </si>
  <si>
    <t>MONTALLEGRO</t>
  </si>
  <si>
    <t>5190010250</t>
  </si>
  <si>
    <t>694542930527930802</t>
  </si>
  <si>
    <t>MONTEVAGO</t>
  </si>
  <si>
    <t>5190010260</t>
  </si>
  <si>
    <t>257442930527639402</t>
  </si>
  <si>
    <t>5190010270</t>
  </si>
  <si>
    <t>464442930451305101</t>
  </si>
  <si>
    <t>PALMA DI MONTECHIARO</t>
  </si>
  <si>
    <t>5190010280</t>
  </si>
  <si>
    <t>373242930533335102</t>
  </si>
  <si>
    <t>PORTO EMPEDOCLE</t>
  </si>
  <si>
    <t>5190010290</t>
  </si>
  <si>
    <t>394942930455046402</t>
  </si>
  <si>
    <t>RACALMUTO</t>
  </si>
  <si>
    <t>5190010300</t>
  </si>
  <si>
    <t>906242930524307702</t>
  </si>
  <si>
    <t>RAFFADALI</t>
  </si>
  <si>
    <t>5190010310</t>
  </si>
  <si>
    <t>589942930461929202</t>
  </si>
  <si>
    <t>RAVANUSA</t>
  </si>
  <si>
    <t>5190010320</t>
  </si>
  <si>
    <t>368042930532028402</t>
  </si>
  <si>
    <t>REALMONTE</t>
  </si>
  <si>
    <t>5190010330</t>
  </si>
  <si>
    <t>813742930449674101</t>
  </si>
  <si>
    <t>5190010340</t>
  </si>
  <si>
    <t>473742930525907602</t>
  </si>
  <si>
    <t>SAMBUCA DI SICILIA</t>
  </si>
  <si>
    <t>5190010350</t>
  </si>
  <si>
    <t>676842930545340301</t>
  </si>
  <si>
    <t>SAN BIAGIO PLATANI</t>
  </si>
  <si>
    <t>5190010360</t>
  </si>
  <si>
    <t>425942930461917102</t>
  </si>
  <si>
    <t>SAN GIOVANNI GEMINI</t>
  </si>
  <si>
    <t>5190010361</t>
  </si>
  <si>
    <t>238242930459729901</t>
  </si>
  <si>
    <t>SANTA ELISABETTA</t>
  </si>
  <si>
    <t>5190010370</t>
  </si>
  <si>
    <t>524842930468636502</t>
  </si>
  <si>
    <t>SANTA MARGHERITA DI BELICE</t>
  </si>
  <si>
    <t>5190010380</t>
  </si>
  <si>
    <t>288842930460077201</t>
  </si>
  <si>
    <t>SANT'ANGELO MUXARO</t>
  </si>
  <si>
    <t>5190010390</t>
  </si>
  <si>
    <t>513842930547240801</t>
  </si>
  <si>
    <t>SANTO STEFANO QUISQUINA</t>
  </si>
  <si>
    <t>5190010400</t>
  </si>
  <si>
    <t>316642930469409301</t>
  </si>
  <si>
    <t>5190010410</t>
  </si>
  <si>
    <t>972342930456637902</t>
  </si>
  <si>
    <t>SICULIANA</t>
  </si>
  <si>
    <t>5190010420</t>
  </si>
  <si>
    <t>243642930459961602</t>
  </si>
  <si>
    <t>VILLAFRANCA SICULA</t>
  </si>
  <si>
    <t>5190180010</t>
  </si>
  <si>
    <t>853042930509911702</t>
  </si>
  <si>
    <t>CALTANISSETTA</t>
  </si>
  <si>
    <t>MUSSOMELI</t>
  </si>
  <si>
    <t>ACQUAVIVA PLATANI</t>
  </si>
  <si>
    <t>5190180020</t>
  </si>
  <si>
    <t>466342930461729302</t>
  </si>
  <si>
    <t>BOMPENSIERE</t>
  </si>
  <si>
    <t>5190180030</t>
  </si>
  <si>
    <t>144142930516627302</t>
  </si>
  <si>
    <t>RIESI</t>
  </si>
  <si>
    <t>BUTERA</t>
  </si>
  <si>
    <t>5190180040</t>
  </si>
  <si>
    <t>603142930464879901</t>
  </si>
  <si>
    <t>5190180050</t>
  </si>
  <si>
    <t>134542928005472101</t>
  </si>
  <si>
    <t>CAMPOFRANCO</t>
  </si>
  <si>
    <t>5190180060</t>
  </si>
  <si>
    <t>428842930515464502</t>
  </si>
  <si>
    <t>DELIA</t>
  </si>
  <si>
    <t>5190180070</t>
  </si>
  <si>
    <t>837442930528264801</t>
  </si>
  <si>
    <t>GELA</t>
  </si>
  <si>
    <t>5190180080</t>
  </si>
  <si>
    <t>833442930527530001</t>
  </si>
  <si>
    <t>MARIANOPOLI</t>
  </si>
  <si>
    <t>5190180090</t>
  </si>
  <si>
    <t>902742930453899501</t>
  </si>
  <si>
    <t>MAZZARINO</t>
  </si>
  <si>
    <t>5190180100</t>
  </si>
  <si>
    <t>569742930520040302</t>
  </si>
  <si>
    <t>MILENA</t>
  </si>
  <si>
    <t>5190180110</t>
  </si>
  <si>
    <t>145342929703889902</t>
  </si>
  <si>
    <t>MONTEDORO</t>
  </si>
  <si>
    <t>5190180120</t>
  </si>
  <si>
    <t>725842930474771402</t>
  </si>
  <si>
    <t>5190180130</t>
  </si>
  <si>
    <t>588642930473831901</t>
  </si>
  <si>
    <t>NISCEMI</t>
  </si>
  <si>
    <t>5190180140</t>
  </si>
  <si>
    <t>534242930449890701</t>
  </si>
  <si>
    <t>PETRALIA SOTTANA</t>
  </si>
  <si>
    <t>RESUTTANO</t>
  </si>
  <si>
    <t>5190180150</t>
  </si>
  <si>
    <t>167942930530333001</t>
  </si>
  <si>
    <t>5190180160</t>
  </si>
  <si>
    <t>427242930549574301</t>
  </si>
  <si>
    <t>SAN CATALDO</t>
  </si>
  <si>
    <t>5190180170</t>
  </si>
  <si>
    <t>297742930468887502</t>
  </si>
  <si>
    <t>SANTA CATERINA VILLARMOSA</t>
  </si>
  <si>
    <t>5190180180</t>
  </si>
  <si>
    <t>248442930530739201</t>
  </si>
  <si>
    <t>SERRADIFALCO</t>
  </si>
  <si>
    <t>5190180190</t>
  </si>
  <si>
    <t>428942930452187902</t>
  </si>
  <si>
    <t>SOMMATINO</t>
  </si>
  <si>
    <t>5190180200</t>
  </si>
  <si>
    <t>518242930460910601</t>
  </si>
  <si>
    <t>SUTERA</t>
  </si>
  <si>
    <t>5190180210</t>
  </si>
  <si>
    <t>203842930547535202</t>
  </si>
  <si>
    <t>ALIA</t>
  </si>
  <si>
    <t>VALLELUNGA PRATAMENO</t>
  </si>
  <si>
    <t>5190180220</t>
  </si>
  <si>
    <t>765742930468090501</t>
  </si>
  <si>
    <t>VILLALBA</t>
  </si>
  <si>
    <t>5190210010</t>
  </si>
  <si>
    <t>419642928135481802</t>
  </si>
  <si>
    <t>CATANIA</t>
  </si>
  <si>
    <t>ACI BONACCORSI</t>
  </si>
  <si>
    <t>5190210020</t>
  </si>
  <si>
    <t>864342930509826301</t>
  </si>
  <si>
    <t>ACI CASTELLO</t>
  </si>
  <si>
    <t>5190210030</t>
  </si>
  <si>
    <t>275042928135390702</t>
  </si>
  <si>
    <t>ACI CATENA</t>
  </si>
  <si>
    <t>5190210040</t>
  </si>
  <si>
    <t>826242930510359201</t>
  </si>
  <si>
    <t>ACIREALE</t>
  </si>
  <si>
    <t>5190210050</t>
  </si>
  <si>
    <t>482842928210538302</t>
  </si>
  <si>
    <t>ACI SANT'ANTONIO</t>
  </si>
  <si>
    <t>5190210060</t>
  </si>
  <si>
    <t>368642930533408402</t>
  </si>
  <si>
    <t>ADRANO</t>
  </si>
  <si>
    <t>5190210070</t>
  </si>
  <si>
    <t>331842930532015701</t>
  </si>
  <si>
    <t>BELPASSO</t>
  </si>
  <si>
    <t>5190210080</t>
  </si>
  <si>
    <t>506442930463838902</t>
  </si>
  <si>
    <t>BIANCAVILLA</t>
  </si>
  <si>
    <t>5190210090</t>
  </si>
  <si>
    <t>561342930508219601</t>
  </si>
  <si>
    <t>BRONTE</t>
  </si>
  <si>
    <t>5190210100</t>
  </si>
  <si>
    <t>612342928108786601</t>
  </si>
  <si>
    <t>TAORMINA</t>
  </si>
  <si>
    <t>CALATABIANO</t>
  </si>
  <si>
    <t>5190210110</t>
  </si>
  <si>
    <t>854442930534463402</t>
  </si>
  <si>
    <t>CALTAGIRONE</t>
  </si>
  <si>
    <t>5190210120</t>
  </si>
  <si>
    <t>243742930531152501</t>
  </si>
  <si>
    <t>CAMPOROTONDO ETNEO</t>
  </si>
  <si>
    <t>5190210130</t>
  </si>
  <si>
    <t>515742929303612002</t>
  </si>
  <si>
    <t>PALAGONIA</t>
  </si>
  <si>
    <t>CASTEL DI IUDICA</t>
  </si>
  <si>
    <t>5190210140</t>
  </si>
  <si>
    <t>331642930515500302</t>
  </si>
  <si>
    <t>FRANCAVILLA DI SICILIA</t>
  </si>
  <si>
    <t>CASTIGLIONE DI SICILIA</t>
  </si>
  <si>
    <t>5190210150</t>
  </si>
  <si>
    <t>555142930521219102</t>
  </si>
  <si>
    <t>5190210160</t>
  </si>
  <si>
    <t>365442930462918502</t>
  </si>
  <si>
    <t>GIARRE</t>
  </si>
  <si>
    <t>FIUMEFREDDO DI SICILIA</t>
  </si>
  <si>
    <t>5190210170</t>
  </si>
  <si>
    <t>402842928726872901</t>
  </si>
  <si>
    <t>5190210180</t>
  </si>
  <si>
    <t>451742930546667901</t>
  </si>
  <si>
    <t>GRAMMICHELE</t>
  </si>
  <si>
    <t>5190210190</t>
  </si>
  <si>
    <t>269942929155481702</t>
  </si>
  <si>
    <t>GRAVINA DI CATANIA</t>
  </si>
  <si>
    <t>5190210200</t>
  </si>
  <si>
    <t>656642930474235001</t>
  </si>
  <si>
    <t>LICODIA EUBEA</t>
  </si>
  <si>
    <t>5190210210</t>
  </si>
  <si>
    <t>885242930520068101</t>
  </si>
  <si>
    <t>LINGUAGLOSSA</t>
  </si>
  <si>
    <t>5190210220</t>
  </si>
  <si>
    <t>583642930534574102</t>
  </si>
  <si>
    <t>MALETTO</t>
  </si>
  <si>
    <t>5190210221</t>
  </si>
  <si>
    <t>255742930534123101</t>
  </si>
  <si>
    <t>MANIACE</t>
  </si>
  <si>
    <t>5190210230</t>
  </si>
  <si>
    <t>442742930521986601</t>
  </si>
  <si>
    <t>MASCALI</t>
  </si>
  <si>
    <t>5190210240</t>
  </si>
  <si>
    <t>927242930159107402</t>
  </si>
  <si>
    <t>MASCALUCIA</t>
  </si>
  <si>
    <t>5190210241</t>
  </si>
  <si>
    <t>792942930527241002</t>
  </si>
  <si>
    <t>MAZZARRONE</t>
  </si>
  <si>
    <t>5190210250</t>
  </si>
  <si>
    <t>803742930547269501</t>
  </si>
  <si>
    <t>SCORDIA</t>
  </si>
  <si>
    <t>MILITELLO IN VAL DI CATANIA</t>
  </si>
  <si>
    <t>5190210251</t>
  </si>
  <si>
    <t>676542930517857402</t>
  </si>
  <si>
    <t>MILO</t>
  </si>
  <si>
    <t>5190210260</t>
  </si>
  <si>
    <t>521742930289474802</t>
  </si>
  <si>
    <t>MINEO</t>
  </si>
  <si>
    <t>5190210270</t>
  </si>
  <si>
    <t>343242929800157201</t>
  </si>
  <si>
    <t>MIRABELLA IMBACCARI</t>
  </si>
  <si>
    <t>5190210280</t>
  </si>
  <si>
    <t>926142930519148602</t>
  </si>
  <si>
    <t>MISTERBIANCO</t>
  </si>
  <si>
    <t>5190210290</t>
  </si>
  <si>
    <t>885942930450228701</t>
  </si>
  <si>
    <t>MOTTA SANT'ANASTASIA</t>
  </si>
  <si>
    <t>5190210300</t>
  </si>
  <si>
    <t>562942930472538801</t>
  </si>
  <si>
    <t>NICOLOSI</t>
  </si>
  <si>
    <t>5190210310</t>
  </si>
  <si>
    <t>256742930528824702</t>
  </si>
  <si>
    <t>5190210320</t>
  </si>
  <si>
    <t>497342930545824601</t>
  </si>
  <si>
    <t>PATERNÒ</t>
  </si>
  <si>
    <t>5190210330</t>
  </si>
  <si>
    <t>154642930453645502</t>
  </si>
  <si>
    <t>PEDARA</t>
  </si>
  <si>
    <t>5190210340</t>
  </si>
  <si>
    <t>631342930544564001</t>
  </si>
  <si>
    <t>PIEDIMONTE ETNEO</t>
  </si>
  <si>
    <t>5190210350</t>
  </si>
  <si>
    <t>464942930458282102</t>
  </si>
  <si>
    <t>RADDUSA</t>
  </si>
  <si>
    <t>5190210351</t>
  </si>
  <si>
    <t>557142930527185802</t>
  </si>
  <si>
    <t>RAGALNA</t>
  </si>
  <si>
    <t>5190210360</t>
  </si>
  <si>
    <t>345242930478022802</t>
  </si>
  <si>
    <t>RAMACCA</t>
  </si>
  <si>
    <t>5190210370</t>
  </si>
  <si>
    <t>554942930525147302</t>
  </si>
  <si>
    <t>RANDAZZO</t>
  </si>
  <si>
    <t>5190210380</t>
  </si>
  <si>
    <t>483542930480032801</t>
  </si>
  <si>
    <t>RIPOSTO</t>
  </si>
  <si>
    <t>5190210390</t>
  </si>
  <si>
    <t>624942930479378202</t>
  </si>
  <si>
    <t>SAN CONO</t>
  </si>
  <si>
    <t>5190210400</t>
  </si>
  <si>
    <t>766842930546929202</t>
  </si>
  <si>
    <t>SAN GIOVANNI LA PUNTA</t>
  </si>
  <si>
    <t>5190210410</t>
  </si>
  <si>
    <t>114642930550556102</t>
  </si>
  <si>
    <t>SAN GREGORIO DI CATANIA</t>
  </si>
  <si>
    <t>5190210420</t>
  </si>
  <si>
    <t>953042930529477401</t>
  </si>
  <si>
    <t>SAN MICHELE DI GANZARIA</t>
  </si>
  <si>
    <t>5190210430</t>
  </si>
  <si>
    <t>804342930476485601</t>
  </si>
  <si>
    <t>SAN PIETRO CLARENZA</t>
  </si>
  <si>
    <t>5190210440</t>
  </si>
  <si>
    <t>641242930548136302</t>
  </si>
  <si>
    <t>SANT'AGATA LI BATTIATI</t>
  </si>
  <si>
    <t>5190210450</t>
  </si>
  <si>
    <t>525242930476598501</t>
  </si>
  <si>
    <t>SANT'ALFIO</t>
  </si>
  <si>
    <t>5190210460</t>
  </si>
  <si>
    <t>417042930452976501</t>
  </si>
  <si>
    <t>SANTA MARIA DI LICODIA</t>
  </si>
  <si>
    <t>5190210470</t>
  </si>
  <si>
    <t>274242930545682101</t>
  </si>
  <si>
    <t>SANTA VENERINA</t>
  </si>
  <si>
    <t>5190210480</t>
  </si>
  <si>
    <t>253642930474121701</t>
  </si>
  <si>
    <t>5190210490</t>
  </si>
  <si>
    <t>606742930451742602</t>
  </si>
  <si>
    <t>TRECASTAGNI</t>
  </si>
  <si>
    <t>5190210500</t>
  </si>
  <si>
    <t>897942930478722601</t>
  </si>
  <si>
    <t>TREMESTIERI ETNEO</t>
  </si>
  <si>
    <t>5190210501</t>
  </si>
  <si>
    <t>851942930524132701</t>
  </si>
  <si>
    <t>VALVERDE</t>
  </si>
  <si>
    <t>5190210510</t>
  </si>
  <si>
    <t>269742930448412001</t>
  </si>
  <si>
    <t>VIAGRANDE</t>
  </si>
  <si>
    <t>5190210520</t>
  </si>
  <si>
    <t>892742930547903302</t>
  </si>
  <si>
    <t>VIZZINI</t>
  </si>
  <si>
    <t>5190210530</t>
  </si>
  <si>
    <t>286142930461326201</t>
  </si>
  <si>
    <t>ZAFFERANA ETNEA</t>
  </si>
  <si>
    <t>5190280010</t>
  </si>
  <si>
    <t>184842930463990202</t>
  </si>
  <si>
    <t>ENNA</t>
  </si>
  <si>
    <t>LEONFORTE</t>
  </si>
  <si>
    <t>AGIRA</t>
  </si>
  <si>
    <t>5190280020</t>
  </si>
  <si>
    <t>951642928153700201</t>
  </si>
  <si>
    <t>PIAZZA ARMERINA</t>
  </si>
  <si>
    <t>AIDONE</t>
  </si>
  <si>
    <t>5190280030</t>
  </si>
  <si>
    <t>654342930546863601</t>
  </si>
  <si>
    <t>ASSORO</t>
  </si>
  <si>
    <t>5190280040</t>
  </si>
  <si>
    <t>305142930508959602</t>
  </si>
  <si>
    <t>BARRAFRANCA</t>
  </si>
  <si>
    <t>5190280050</t>
  </si>
  <si>
    <t>901242930509448502</t>
  </si>
  <si>
    <t>CALASCIBETTA</t>
  </si>
  <si>
    <t>5190280060</t>
  </si>
  <si>
    <t>926142930521247202</t>
  </si>
  <si>
    <t>CATENANUOVA</t>
  </si>
  <si>
    <t>5190280070</t>
  </si>
  <si>
    <t>205842928932735101</t>
  </si>
  <si>
    <t>CENTURIPE</t>
  </si>
  <si>
    <t>5190280080</t>
  </si>
  <si>
    <t>664242930518346602</t>
  </si>
  <si>
    <t>TROINA</t>
  </si>
  <si>
    <t>CERAMI</t>
  </si>
  <si>
    <t>5190280090</t>
  </si>
  <si>
    <t>289642930545972401</t>
  </si>
  <si>
    <t>5190280100</t>
  </si>
  <si>
    <t>882342930532789302</t>
  </si>
  <si>
    <t>GAGLIANO CASTELFERRATO</t>
  </si>
  <si>
    <t>5190280110</t>
  </si>
  <si>
    <t>681142930454118401</t>
  </si>
  <si>
    <t>5190280120</t>
  </si>
  <si>
    <t>211642930542496201</t>
  </si>
  <si>
    <t>NICOSIA</t>
  </si>
  <si>
    <t>5190280130</t>
  </si>
  <si>
    <t>294742930542542101</t>
  </si>
  <si>
    <t>NISSORIA</t>
  </si>
  <si>
    <t>5190280140</t>
  </si>
  <si>
    <t>745242930526604202</t>
  </si>
  <si>
    <t>5190280150</t>
  </si>
  <si>
    <t>479642930474220501</t>
  </si>
  <si>
    <t>PIETRAPERZIA</t>
  </si>
  <si>
    <t>5190280160</t>
  </si>
  <si>
    <t>142942930544449401</t>
  </si>
  <si>
    <t>REGALBUTO</t>
  </si>
  <si>
    <t>5190280170</t>
  </si>
  <si>
    <t>986042930528538801</t>
  </si>
  <si>
    <t>SPERLINGA</t>
  </si>
  <si>
    <t>5190280180</t>
  </si>
  <si>
    <t>709142930454722902</t>
  </si>
  <si>
    <t>5190280190</t>
  </si>
  <si>
    <t>454842930525563501</t>
  </si>
  <si>
    <t>VALGUARNERA CAROPEPE</t>
  </si>
  <si>
    <t>5190280200</t>
  </si>
  <si>
    <t>865342930530172102</t>
  </si>
  <si>
    <t>VILLAROSA</t>
  </si>
  <si>
    <t>5190480001</t>
  </si>
  <si>
    <t>164442930540918602</t>
  </si>
  <si>
    <t>MESSINA</t>
  </si>
  <si>
    <t>SANT'AGATA DI MILITELLO</t>
  </si>
  <si>
    <t>ACQUEDOLCI</t>
  </si>
  <si>
    <t>5190480010</t>
  </si>
  <si>
    <t>466042928166732401</t>
  </si>
  <si>
    <t>ALCARA LI FUSI</t>
  </si>
  <si>
    <t>5190480020</t>
  </si>
  <si>
    <t>129542928219724801</t>
  </si>
  <si>
    <t>SANTA TERESA DI RIVA</t>
  </si>
  <si>
    <t>ALÌ</t>
  </si>
  <si>
    <t>5190480030</t>
  </si>
  <si>
    <t>527342930533695601</t>
  </si>
  <si>
    <t>ALÌ TERME</t>
  </si>
  <si>
    <t>5190480040</t>
  </si>
  <si>
    <t>242542928159125602</t>
  </si>
  <si>
    <t>ANTILLO</t>
  </si>
  <si>
    <t>5190480050</t>
  </si>
  <si>
    <t>639542930532563901</t>
  </si>
  <si>
    <t>BARCELLONA POZZO DI GOTTO</t>
  </si>
  <si>
    <t>5190480060</t>
  </si>
  <si>
    <t>124942927917484702</t>
  </si>
  <si>
    <t>PATTI</t>
  </si>
  <si>
    <t>BASICÒ</t>
  </si>
  <si>
    <t>5190480070</t>
  </si>
  <si>
    <t>647542927963609202</t>
  </si>
  <si>
    <t>BROLO</t>
  </si>
  <si>
    <t>5190480080</t>
  </si>
  <si>
    <t>296742927980095501</t>
  </si>
  <si>
    <t>CAPIZZI</t>
  </si>
  <si>
    <t>5190480090</t>
  </si>
  <si>
    <t>655842930523085001</t>
  </si>
  <si>
    <t>CAPO D'ORLANDO</t>
  </si>
  <si>
    <t>5190480100</t>
  </si>
  <si>
    <t>448442930533817702</t>
  </si>
  <si>
    <t>CAPRI LEONE</t>
  </si>
  <si>
    <t>5190480110</t>
  </si>
  <si>
    <t>796242930508282101</t>
  </si>
  <si>
    <t>CARONIA</t>
  </si>
  <si>
    <t>5190480120</t>
  </si>
  <si>
    <t>905542930510527201</t>
  </si>
  <si>
    <t>CASALVECCHIO SICULO</t>
  </si>
  <si>
    <t>5190480130</t>
  </si>
  <si>
    <t>329242929307482901</t>
  </si>
  <si>
    <t>MISTRETTA</t>
  </si>
  <si>
    <t>CASTEL DI LUCIO</t>
  </si>
  <si>
    <t>5190480140</t>
  </si>
  <si>
    <t>596542928666175601</t>
  </si>
  <si>
    <t>CASTELL'UMBERTO</t>
  </si>
  <si>
    <t>5190480150</t>
  </si>
  <si>
    <t>705342928043798601</t>
  </si>
  <si>
    <t>CASTELMOLA</t>
  </si>
  <si>
    <t>5190480160</t>
  </si>
  <si>
    <t>839542930008406001</t>
  </si>
  <si>
    <t>CASTROREALE</t>
  </si>
  <si>
    <t>5190480170</t>
  </si>
  <si>
    <t>664742930532198301</t>
  </si>
  <si>
    <t>CESARÒ</t>
  </si>
  <si>
    <t>5190480180</t>
  </si>
  <si>
    <t>516242929991282201</t>
  </si>
  <si>
    <t>MILAZZO</t>
  </si>
  <si>
    <t>CONDRÒ</t>
  </si>
  <si>
    <t>5190480190</t>
  </si>
  <si>
    <t>471242928890508701</t>
  </si>
  <si>
    <t>FALCONE</t>
  </si>
  <si>
    <t>5190480200</t>
  </si>
  <si>
    <t>782842930523338101</t>
  </si>
  <si>
    <t>FICARRA</t>
  </si>
  <si>
    <t>5190480210</t>
  </si>
  <si>
    <t>412342930532782902</t>
  </si>
  <si>
    <t>FIUMEDINISI</t>
  </si>
  <si>
    <t>5190480220</t>
  </si>
  <si>
    <t>296442930519883402</t>
  </si>
  <si>
    <t>FLORESTA</t>
  </si>
  <si>
    <t>5190480230</t>
  </si>
  <si>
    <t>213542930520818802</t>
  </si>
  <si>
    <t>FONDACHELLI-FANTINA</t>
  </si>
  <si>
    <t>5190480240</t>
  </si>
  <si>
    <t>665942930515546002</t>
  </si>
  <si>
    <t>FORZA D'AGRÒ</t>
  </si>
  <si>
    <t>5190480250</t>
  </si>
  <si>
    <t>798742930477310602</t>
  </si>
  <si>
    <t>5190480260</t>
  </si>
  <si>
    <t>784842930534724801</t>
  </si>
  <si>
    <t>FRAZZANÒ</t>
  </si>
  <si>
    <t>5190480270</t>
  </si>
  <si>
    <t>532642930527773702</t>
  </si>
  <si>
    <t>FURCI SICULO</t>
  </si>
  <si>
    <t>5190480280</t>
  </si>
  <si>
    <t>521242930456422201</t>
  </si>
  <si>
    <t>FURNARI</t>
  </si>
  <si>
    <t>5190480290</t>
  </si>
  <si>
    <t>798842930532926501</t>
  </si>
  <si>
    <t>GAGGI</t>
  </si>
  <si>
    <t>5190480300</t>
  </si>
  <si>
    <t>674242930435870002</t>
  </si>
  <si>
    <t>GALATI MAMERTINO</t>
  </si>
  <si>
    <t>5190480301</t>
  </si>
  <si>
    <t>696642930541606002</t>
  </si>
  <si>
    <t>GALLODORO</t>
  </si>
  <si>
    <t>5190480310</t>
  </si>
  <si>
    <t>522642930515876402</t>
  </si>
  <si>
    <t>GIARDINI-NAXOS</t>
  </si>
  <si>
    <t>5190480320</t>
  </si>
  <si>
    <t>175042930541851802</t>
  </si>
  <si>
    <t>GIOIOSA MAREA</t>
  </si>
  <si>
    <t>5190480330</t>
  </si>
  <si>
    <t>441442930546173402</t>
  </si>
  <si>
    <t>GRANITI</t>
  </si>
  <si>
    <t>5190480340</t>
  </si>
  <si>
    <t>553742928726828901</t>
  </si>
  <si>
    <t>GUALTIERI SICAMINÒ</t>
  </si>
  <si>
    <t>5190480350</t>
  </si>
  <si>
    <t>385042930518965302</t>
  </si>
  <si>
    <t>ITALA</t>
  </si>
  <si>
    <t>5190480360</t>
  </si>
  <si>
    <t>222242930544009002</t>
  </si>
  <si>
    <t>LIPARI</t>
  </si>
  <si>
    <t>LENI</t>
  </si>
  <si>
    <t>5190480370</t>
  </si>
  <si>
    <t>252742929118680102</t>
  </si>
  <si>
    <t>LETOJANNI</t>
  </si>
  <si>
    <t>5190480380</t>
  </si>
  <si>
    <t>396942930546900402</t>
  </si>
  <si>
    <t>LIBRIZZI</t>
  </si>
  <si>
    <t>5190480390</t>
  </si>
  <si>
    <t>696942930473808002</t>
  </si>
  <si>
    <t>LIMINA</t>
  </si>
  <si>
    <t>5190480400</t>
  </si>
  <si>
    <t>472842930524195801</t>
  </si>
  <si>
    <t>5190480410</t>
  </si>
  <si>
    <t>251642930546482101</t>
  </si>
  <si>
    <t>LONGI</t>
  </si>
  <si>
    <t>5190480420</t>
  </si>
  <si>
    <t>945542930546254701</t>
  </si>
  <si>
    <t>MALFA</t>
  </si>
  <si>
    <t>5190480430</t>
  </si>
  <si>
    <t>932542930527348602</t>
  </si>
  <si>
    <t>MALVAGNA</t>
  </si>
  <si>
    <t>5190480440</t>
  </si>
  <si>
    <t>423842930456507002</t>
  </si>
  <si>
    <t>MANDANICI</t>
  </si>
  <si>
    <t>5190480450</t>
  </si>
  <si>
    <t>834942930526462301</t>
  </si>
  <si>
    <t>MAZZARRÀ SANT'ANDREA</t>
  </si>
  <si>
    <t>5190480460</t>
  </si>
  <si>
    <t>513242930526360602</t>
  </si>
  <si>
    <t>MERÌ</t>
  </si>
  <si>
    <t>5190480470</t>
  </si>
  <si>
    <t>121642930531710102</t>
  </si>
  <si>
    <t>5190480480</t>
  </si>
  <si>
    <t>456242929514231701</t>
  </si>
  <si>
    <t>5190480490</t>
  </si>
  <si>
    <t>552042930517985101</t>
  </si>
  <si>
    <t>MILITELLO ROSMARINO</t>
  </si>
  <si>
    <t>5190480500</t>
  </si>
  <si>
    <t>852342929373045201</t>
  </si>
  <si>
    <t>MIRTO</t>
  </si>
  <si>
    <t>5190480510</t>
  </si>
  <si>
    <t>439942929575556101</t>
  </si>
  <si>
    <t>5190480520</t>
  </si>
  <si>
    <t>458042930542087302</t>
  </si>
  <si>
    <t>MOIO ALCANTARA</t>
  </si>
  <si>
    <t>5190480530</t>
  </si>
  <si>
    <t>185342930472893601</t>
  </si>
  <si>
    <t>MONFORTE SAN GIORGIO</t>
  </si>
  <si>
    <t>5190480540</t>
  </si>
  <si>
    <t>311442930542281902</t>
  </si>
  <si>
    <t>MONGIUFFI MELIA</t>
  </si>
  <si>
    <t>5190480550</t>
  </si>
  <si>
    <t>773142930455877401</t>
  </si>
  <si>
    <t>MONTAGNAREALE</t>
  </si>
  <si>
    <t>5190480560</t>
  </si>
  <si>
    <t>181142930527486402</t>
  </si>
  <si>
    <t>MONTALBANO ELICONA</t>
  </si>
  <si>
    <t>5190480570</t>
  </si>
  <si>
    <t>978942930532049202</t>
  </si>
  <si>
    <t>MOTTA CAMASTRA</t>
  </si>
  <si>
    <t>5190480580</t>
  </si>
  <si>
    <t>279642930541353202</t>
  </si>
  <si>
    <t>SANTO STEFANO DI CAMASTRA</t>
  </si>
  <si>
    <t>MOTTA D'AFFERMO</t>
  </si>
  <si>
    <t>5190480590</t>
  </si>
  <si>
    <t>874842930456115302</t>
  </si>
  <si>
    <t>NASO</t>
  </si>
  <si>
    <t>5190480600</t>
  </si>
  <si>
    <t>209742930473717902</t>
  </si>
  <si>
    <t>NIZZA DI SICILIA</t>
  </si>
  <si>
    <t>5190480610</t>
  </si>
  <si>
    <t>317242930448551201</t>
  </si>
  <si>
    <t>NOVARA DI SICILIA</t>
  </si>
  <si>
    <t>5190480620</t>
  </si>
  <si>
    <t>777842930526744102</t>
  </si>
  <si>
    <t>OLIVERI</t>
  </si>
  <si>
    <t>5190480630</t>
  </si>
  <si>
    <t>138542930473712401</t>
  </si>
  <si>
    <t>PACE DEL MELA</t>
  </si>
  <si>
    <t>5190480640</t>
  </si>
  <si>
    <t>734742930543673001</t>
  </si>
  <si>
    <t>PAGLIARA</t>
  </si>
  <si>
    <t>5190480650</t>
  </si>
  <si>
    <t>687442930545692702</t>
  </si>
  <si>
    <t>5190480660</t>
  </si>
  <si>
    <t>295442930453856202</t>
  </si>
  <si>
    <t>PETTINEO</t>
  </si>
  <si>
    <t>5190480670</t>
  </si>
  <si>
    <t>562542930524733502</t>
  </si>
  <si>
    <t>PIRAINO</t>
  </si>
  <si>
    <t>5190480680</t>
  </si>
  <si>
    <t>545842930528948202</t>
  </si>
  <si>
    <t>RACCUJA</t>
  </si>
  <si>
    <t>5190480690</t>
  </si>
  <si>
    <t>686442930544290302</t>
  </si>
  <si>
    <t>REITANO</t>
  </si>
  <si>
    <t>5190480700</t>
  </si>
  <si>
    <t>738542930474153702</t>
  </si>
  <si>
    <t>ROCCAFIORITA</t>
  </si>
  <si>
    <t>5190480710</t>
  </si>
  <si>
    <t>675542930448864102</t>
  </si>
  <si>
    <t>ROCCALUMERA</t>
  </si>
  <si>
    <t>5190480720</t>
  </si>
  <si>
    <t>503942930528397202</t>
  </si>
  <si>
    <t>ROCCAVALDINA</t>
  </si>
  <si>
    <t>5190480730</t>
  </si>
  <si>
    <t>129442930457306502</t>
  </si>
  <si>
    <t>ROCCELLA VALDEMONE</t>
  </si>
  <si>
    <t>5190480740</t>
  </si>
  <si>
    <t>683342930549650701</t>
  </si>
  <si>
    <t>RODÌ MILICI</t>
  </si>
  <si>
    <t>5190480750</t>
  </si>
  <si>
    <t>673342930467794802</t>
  </si>
  <si>
    <t>ROMETTA</t>
  </si>
  <si>
    <t>5190480760</t>
  </si>
  <si>
    <t>308942930541987802</t>
  </si>
  <si>
    <t>SAN FILIPPO DEL MELA</t>
  </si>
  <si>
    <t>5190480770</t>
  </si>
  <si>
    <t>352942930524844002</t>
  </si>
  <si>
    <t>SAN FRATELLO</t>
  </si>
  <si>
    <t>5190480780</t>
  </si>
  <si>
    <t>135442930470672302</t>
  </si>
  <si>
    <t>SAN MARCO D'ALUNZIO</t>
  </si>
  <si>
    <t>5190480790</t>
  </si>
  <si>
    <t>343642930544262102</t>
  </si>
  <si>
    <t>SAN PIER NICETO</t>
  </si>
  <si>
    <t>5190480800</t>
  </si>
  <si>
    <t>582442930544226302</t>
  </si>
  <si>
    <t>SAN PIERO PATTI</t>
  </si>
  <si>
    <t>5190480810</t>
  </si>
  <si>
    <t>134142930456974502</t>
  </si>
  <si>
    <t>SAN SALVATORE DI FITALIA</t>
  </si>
  <si>
    <t>5190480820</t>
  </si>
  <si>
    <t>723442930529973901</t>
  </si>
  <si>
    <t>SANTA DOMENICA VITTORIA</t>
  </si>
  <si>
    <t>5190480830</t>
  </si>
  <si>
    <t>194342930525935501</t>
  </si>
  <si>
    <t>5190480840</t>
  </si>
  <si>
    <t>339042930545527902</t>
  </si>
  <si>
    <t>SANT'ALESSIO SICULO</t>
  </si>
  <si>
    <t>5190480850</t>
  </si>
  <si>
    <t>616842930524612002</t>
  </si>
  <si>
    <t>SANTA LUCIA DEL MELA</t>
  </si>
  <si>
    <t>5190480860</t>
  </si>
  <si>
    <t>665942930524702001</t>
  </si>
  <si>
    <t>SANTA MARINA SALINA</t>
  </si>
  <si>
    <t>5190480870</t>
  </si>
  <si>
    <t>948442930476324001</t>
  </si>
  <si>
    <t>SANT'ANGELO DI BROLO</t>
  </si>
  <si>
    <t>5190480880</t>
  </si>
  <si>
    <t>686542930549153402</t>
  </si>
  <si>
    <t>5190480890</t>
  </si>
  <si>
    <t>207142930449579901</t>
  </si>
  <si>
    <t>SAN TEODORO</t>
  </si>
  <si>
    <t>5190480900</t>
  </si>
  <si>
    <t>378642930548795902</t>
  </si>
  <si>
    <t>5190480901</t>
  </si>
  <si>
    <t>963842930450989202</t>
  </si>
  <si>
    <t>SAPONARA</t>
  </si>
  <si>
    <t>5190480910</t>
  </si>
  <si>
    <t>929342930526001302</t>
  </si>
  <si>
    <t>SAVOCA</t>
  </si>
  <si>
    <t>5190480920</t>
  </si>
  <si>
    <t>615642930548013602</t>
  </si>
  <si>
    <t>SCALETTA ZANCLEA</t>
  </si>
  <si>
    <t>5190480930</t>
  </si>
  <si>
    <t>205642930474298101</t>
  </si>
  <si>
    <t>SINAGRA</t>
  </si>
  <si>
    <t>5190480940</t>
  </si>
  <si>
    <t>716342930548795201</t>
  </si>
  <si>
    <t>SPADAFORA</t>
  </si>
  <si>
    <t>5190480950</t>
  </si>
  <si>
    <t>116842930454465301</t>
  </si>
  <si>
    <t>5190480951</t>
  </si>
  <si>
    <t>421742930472103102</t>
  </si>
  <si>
    <t>TERME VIGLIATORE</t>
  </si>
  <si>
    <t>5190480960</t>
  </si>
  <si>
    <t>657742930474796002</t>
  </si>
  <si>
    <t>TORREGROTTA</t>
  </si>
  <si>
    <t>5190480961</t>
  </si>
  <si>
    <t>286042930529533502</t>
  </si>
  <si>
    <t>TORRENOVA</t>
  </si>
  <si>
    <t>5190480970</t>
  </si>
  <si>
    <t>359242930534008902</t>
  </si>
  <si>
    <t>TORTORICI</t>
  </si>
  <si>
    <t>5190480980</t>
  </si>
  <si>
    <t>396742930534244302</t>
  </si>
  <si>
    <t>TRIPI</t>
  </si>
  <si>
    <t>5190480990</t>
  </si>
  <si>
    <t>541642930526968002</t>
  </si>
  <si>
    <t>TUSA</t>
  </si>
  <si>
    <t>5190481000</t>
  </si>
  <si>
    <t>884842930528175701</t>
  </si>
  <si>
    <t>UCRIA</t>
  </si>
  <si>
    <t>5190481010</t>
  </si>
  <si>
    <t>649742930539647002</t>
  </si>
  <si>
    <t>VALDINA</t>
  </si>
  <si>
    <t>5190481020</t>
  </si>
  <si>
    <t>465342930534731001</t>
  </si>
  <si>
    <t>VENETICO</t>
  </si>
  <si>
    <t>5190481030</t>
  </si>
  <si>
    <t>147542930462402502</t>
  </si>
  <si>
    <t>VILLAFRANCA TIRRENA</t>
  </si>
  <si>
    <t>5190550010</t>
  </si>
  <si>
    <t>174742928236055201</t>
  </si>
  <si>
    <t>PALERMO</t>
  </si>
  <si>
    <t>5190550020</t>
  </si>
  <si>
    <t>972442930463760402</t>
  </si>
  <si>
    <t>ALIMENA</t>
  </si>
  <si>
    <t>5190550030</t>
  </si>
  <si>
    <t>512442930533583302</t>
  </si>
  <si>
    <t>TERMINI IMERESE</t>
  </si>
  <si>
    <t>ALIMINUSA</t>
  </si>
  <si>
    <t>5190550040</t>
  </si>
  <si>
    <t>129942930463915001</t>
  </si>
  <si>
    <t>BAGHERIA</t>
  </si>
  <si>
    <t>ALTAVILLA MILICIA</t>
  </si>
  <si>
    <t>5190550050</t>
  </si>
  <si>
    <t>948642930510240601</t>
  </si>
  <si>
    <t>ALTOFONTE</t>
  </si>
  <si>
    <t>5190550060</t>
  </si>
  <si>
    <t>917142930530393302</t>
  </si>
  <si>
    <t>5190550070</t>
  </si>
  <si>
    <t>348542928242444802</t>
  </si>
  <si>
    <t>PARTINICO</t>
  </si>
  <si>
    <t>BALESTRATE</t>
  </si>
  <si>
    <t>5190550080</t>
  </si>
  <si>
    <t>745442930200242001</t>
  </si>
  <si>
    <t>CORLEONE</t>
  </si>
  <si>
    <t>BAUCINA</t>
  </si>
  <si>
    <t>5190550090</t>
  </si>
  <si>
    <t>435242930531846502</t>
  </si>
  <si>
    <t>BELMONTE MEZZAGNO</t>
  </si>
  <si>
    <t>5190550100</t>
  </si>
  <si>
    <t>139842927994817202</t>
  </si>
  <si>
    <t>BISACQUINO</t>
  </si>
  <si>
    <t>5190550101</t>
  </si>
  <si>
    <t>709442930480607601</t>
  </si>
  <si>
    <t>BLUFI</t>
  </si>
  <si>
    <t>5190550110</t>
  </si>
  <si>
    <t>838942930465195502</t>
  </si>
  <si>
    <t>BOLOGNETTA</t>
  </si>
  <si>
    <t>5190550120</t>
  </si>
  <si>
    <t>344642930531930701</t>
  </si>
  <si>
    <t>BOMPIETRO</t>
  </si>
  <si>
    <t>5190550130</t>
  </si>
  <si>
    <t>583442930515472902</t>
  </si>
  <si>
    <t>BORGETTO</t>
  </si>
  <si>
    <t>5190550140</t>
  </si>
  <si>
    <t>121642928932197502</t>
  </si>
  <si>
    <t>CACCAMO</t>
  </si>
  <si>
    <t>5190550150</t>
  </si>
  <si>
    <t>415342928086441102</t>
  </si>
  <si>
    <t>CALTAVUTURO</t>
  </si>
  <si>
    <t>5190550151</t>
  </si>
  <si>
    <t>283342928005313202</t>
  </si>
  <si>
    <t>LERCARA FRIDDI</t>
  </si>
  <si>
    <t>CAMPOFELICE DI FITALIA</t>
  </si>
  <si>
    <t>5190550160</t>
  </si>
  <si>
    <t>139842930508561902</t>
  </si>
  <si>
    <t>CEFALÙ</t>
  </si>
  <si>
    <t>CAMPOFELICE DI ROCCELLA</t>
  </si>
  <si>
    <t>5190550170</t>
  </si>
  <si>
    <t>616342928009789001</t>
  </si>
  <si>
    <t>CAMPOFIORITO</t>
  </si>
  <si>
    <t>5190550171</t>
  </si>
  <si>
    <t>928142930460844002</t>
  </si>
  <si>
    <t>ALCAMO</t>
  </si>
  <si>
    <t>CAMPOREALE</t>
  </si>
  <si>
    <t>5190550180</t>
  </si>
  <si>
    <t>872042930531248002</t>
  </si>
  <si>
    <t>CAPACI</t>
  </si>
  <si>
    <t>5190550190</t>
  </si>
  <si>
    <t>218942930515688402</t>
  </si>
  <si>
    <t>CARINI</t>
  </si>
  <si>
    <t>5190550200</t>
  </si>
  <si>
    <t>958742930518895201</t>
  </si>
  <si>
    <t>CASTELBUONO</t>
  </si>
  <si>
    <t>5190550210</t>
  </si>
  <si>
    <t>584542930460728101</t>
  </si>
  <si>
    <t>CASTELDACCIA</t>
  </si>
  <si>
    <t>5190550220</t>
  </si>
  <si>
    <t>938242928197772002</t>
  </si>
  <si>
    <t>CASTELLANA SICULA</t>
  </si>
  <si>
    <t>5190550230</t>
  </si>
  <si>
    <t>232942930545939201</t>
  </si>
  <si>
    <t>CASTRONOVO DI SICILIA</t>
  </si>
  <si>
    <t>5190550240</t>
  </si>
  <si>
    <t>324042930516101402</t>
  </si>
  <si>
    <t>CEFALÀ DIANA</t>
  </si>
  <si>
    <t>5190550250</t>
  </si>
  <si>
    <t>334542928757944602</t>
  </si>
  <si>
    <t>5190550260</t>
  </si>
  <si>
    <t>866442930517624802</t>
  </si>
  <si>
    <t>CERDA</t>
  </si>
  <si>
    <t>5190550270</t>
  </si>
  <si>
    <t>805142930461169201</t>
  </si>
  <si>
    <t>CHIUSA SCLAFANI</t>
  </si>
  <si>
    <t>5190550280</t>
  </si>
  <si>
    <t>406142930519779901</t>
  </si>
  <si>
    <t>CIMINNA</t>
  </si>
  <si>
    <t>5190550290</t>
  </si>
  <si>
    <t>328142930530120601</t>
  </si>
  <si>
    <t>CINISI</t>
  </si>
  <si>
    <t>5190550300</t>
  </si>
  <si>
    <t>229242930464650702</t>
  </si>
  <si>
    <t>COLLESANO</t>
  </si>
  <si>
    <t>5190550310</t>
  </si>
  <si>
    <t>812942930462104402</t>
  </si>
  <si>
    <t>CONTESSA ENTELLINA</t>
  </si>
  <si>
    <t>5190550320</t>
  </si>
  <si>
    <t>205242930462843402</t>
  </si>
  <si>
    <t>5190550330</t>
  </si>
  <si>
    <t>385842930137776202</t>
  </si>
  <si>
    <t>FICARAZZI</t>
  </si>
  <si>
    <t>5190550340</t>
  </si>
  <si>
    <t>979942930544406401</t>
  </si>
  <si>
    <t>GANGI</t>
  </si>
  <si>
    <t>5190550350</t>
  </si>
  <si>
    <t>189142930445491702</t>
  </si>
  <si>
    <t>GERACI SICULO</t>
  </si>
  <si>
    <t>5190550360</t>
  </si>
  <si>
    <t>499942928726148601</t>
  </si>
  <si>
    <t>GIARDINELLO</t>
  </si>
  <si>
    <t>5190550370</t>
  </si>
  <si>
    <t>178942930474454801</t>
  </si>
  <si>
    <t>GIULIANA</t>
  </si>
  <si>
    <t>5190550380</t>
  </si>
  <si>
    <t>801542930516330302</t>
  </si>
  <si>
    <t>GODRANO</t>
  </si>
  <si>
    <t>5190550390</t>
  </si>
  <si>
    <t>656642930517305401</t>
  </si>
  <si>
    <t>GRATTERI</t>
  </si>
  <si>
    <t>5190550400</t>
  </si>
  <si>
    <t>656742928789992001</t>
  </si>
  <si>
    <t>ISNELLO</t>
  </si>
  <si>
    <t>5190550410</t>
  </si>
  <si>
    <t>422342929348291702</t>
  </si>
  <si>
    <t>ISOLA DELLE FEMMINE</t>
  </si>
  <si>
    <t>5190550420</t>
  </si>
  <si>
    <t>733042930527487301</t>
  </si>
  <si>
    <t>LASCARI</t>
  </si>
  <si>
    <t>5190550430</t>
  </si>
  <si>
    <t>373642930526412302</t>
  </si>
  <si>
    <t>5190550440</t>
  </si>
  <si>
    <t>241742930474208501</t>
  </si>
  <si>
    <t>MARINEO</t>
  </si>
  <si>
    <t>5190550450</t>
  </si>
  <si>
    <t>516242930526581001</t>
  </si>
  <si>
    <t>MEZZOJUSO</t>
  </si>
  <si>
    <t>5190550460</t>
  </si>
  <si>
    <t>155642930519275401</t>
  </si>
  <si>
    <t>MISILMERI</t>
  </si>
  <si>
    <t>5190550470</t>
  </si>
  <si>
    <t>696642930474802301</t>
  </si>
  <si>
    <t>MONREALE</t>
  </si>
  <si>
    <t>5190550480</t>
  </si>
  <si>
    <t>937542930526985101</t>
  </si>
  <si>
    <t>MONTELEPRE</t>
  </si>
  <si>
    <t>5190550490</t>
  </si>
  <si>
    <t>244442930524266402</t>
  </si>
  <si>
    <t>MONTEMAGGIORE BELSITO</t>
  </si>
  <si>
    <t>5190550500</t>
  </si>
  <si>
    <t>654542930474824902</t>
  </si>
  <si>
    <t>PALAZZO ADRIANO</t>
  </si>
  <si>
    <t>5190550510</t>
  </si>
  <si>
    <t>506842930543581002</t>
  </si>
  <si>
    <t>5190550520</t>
  </si>
  <si>
    <t>783442930534528202</t>
  </si>
  <si>
    <t>5190550530</t>
  </si>
  <si>
    <t>728242930519752501</t>
  </si>
  <si>
    <t>PETRALIA SOPRANA</t>
  </si>
  <si>
    <t>5190550540</t>
  </si>
  <si>
    <t>781542929613319202</t>
  </si>
  <si>
    <t>5190550550</t>
  </si>
  <si>
    <t>203742930456700602</t>
  </si>
  <si>
    <t>PIANA DEGLI ALBANESI</t>
  </si>
  <si>
    <t>5190550560</t>
  </si>
  <si>
    <t>177342930546684601</t>
  </si>
  <si>
    <t>POLIZZI GENEROSA</t>
  </si>
  <si>
    <t>5190550570</t>
  </si>
  <si>
    <t>167642930464043701</t>
  </si>
  <si>
    <t>POLLINA</t>
  </si>
  <si>
    <t>5190550580</t>
  </si>
  <si>
    <t>342442930479952501</t>
  </si>
  <si>
    <t>5190550590</t>
  </si>
  <si>
    <t>666142930533023602</t>
  </si>
  <si>
    <t>ROCCAMENA</t>
  </si>
  <si>
    <t>5190550600</t>
  </si>
  <si>
    <t>611942930458139602</t>
  </si>
  <si>
    <t>ROCCAPALUMBA</t>
  </si>
  <si>
    <t>5190550610</t>
  </si>
  <si>
    <t>982542930479890101</t>
  </si>
  <si>
    <t>SAN CIPIRELLO</t>
  </si>
  <si>
    <t>5190550620</t>
  </si>
  <si>
    <t>198942930550515102</t>
  </si>
  <si>
    <t>SAN GIUSEPPE JATO</t>
  </si>
  <si>
    <t>5190550630</t>
  </si>
  <si>
    <t>499742930529461601</t>
  </si>
  <si>
    <t>SAN MAURO CASTELVERDE</t>
  </si>
  <si>
    <t>5190550640</t>
  </si>
  <si>
    <t>122642930459111602</t>
  </si>
  <si>
    <t>SANTA CRISTINA GELA</t>
  </si>
  <si>
    <t>5190550650</t>
  </si>
  <si>
    <t>487142930459698301</t>
  </si>
  <si>
    <t>SANTA FLAVIA</t>
  </si>
  <si>
    <t>5190550660</t>
  </si>
  <si>
    <t>673442930531133301</t>
  </si>
  <si>
    <t>SCIARA</t>
  </si>
  <si>
    <t>5190550661</t>
  </si>
  <si>
    <t>278442930473949402</t>
  </si>
  <si>
    <t>SCILLATO</t>
  </si>
  <si>
    <t>5190550670</t>
  </si>
  <si>
    <t>891742930542655002</t>
  </si>
  <si>
    <t>SCLAFANI BAGNI</t>
  </si>
  <si>
    <t>5190550680</t>
  </si>
  <si>
    <t>284942930526933301</t>
  </si>
  <si>
    <t>5190550690</t>
  </si>
  <si>
    <t>599242930479376201</t>
  </si>
  <si>
    <t>TERRASINI</t>
  </si>
  <si>
    <t>5190550700</t>
  </si>
  <si>
    <t>662542930525213101</t>
  </si>
  <si>
    <t>TORRETTA</t>
  </si>
  <si>
    <t>5190550710</t>
  </si>
  <si>
    <t>272442930461241502</t>
  </si>
  <si>
    <t>TRABIA</t>
  </si>
  <si>
    <t>5190550711</t>
  </si>
  <si>
    <t>558142930464202002</t>
  </si>
  <si>
    <t>TRAPPETO</t>
  </si>
  <si>
    <t>5190550720</t>
  </si>
  <si>
    <t>932042930480780201</t>
  </si>
  <si>
    <t>USTICA</t>
  </si>
  <si>
    <t>5190550730</t>
  </si>
  <si>
    <t>526242930448845701</t>
  </si>
  <si>
    <t>VALLEDOLMO</t>
  </si>
  <si>
    <t>5190550740</t>
  </si>
  <si>
    <t>795142930532308602</t>
  </si>
  <si>
    <t>VENTIMIGLIA DI SICILIA</t>
  </si>
  <si>
    <t>5190550750</t>
  </si>
  <si>
    <t>998542930468052601</t>
  </si>
  <si>
    <t>VICARI</t>
  </si>
  <si>
    <t>5190550760</t>
  </si>
  <si>
    <t>898642930526253401</t>
  </si>
  <si>
    <t>VILLABATE</t>
  </si>
  <si>
    <t>5190550770</t>
  </si>
  <si>
    <t>154342930532730101</t>
  </si>
  <si>
    <t>VILLAFRATI</t>
  </si>
  <si>
    <t>5190650010</t>
  </si>
  <si>
    <t>727542930509628102</t>
  </si>
  <si>
    <t>RAGUSA</t>
  </si>
  <si>
    <t>VITTORIA</t>
  </si>
  <si>
    <t>ACATE</t>
  </si>
  <si>
    <t>5190650020</t>
  </si>
  <si>
    <t>258242930521159301</t>
  </si>
  <si>
    <t>COMISO</t>
  </si>
  <si>
    <t>CHIARAMONTE GULFI</t>
  </si>
  <si>
    <t>5190650030</t>
  </si>
  <si>
    <t>218642930516546502</t>
  </si>
  <si>
    <t>5190650040</t>
  </si>
  <si>
    <t>652842930516145901</t>
  </si>
  <si>
    <t>GIARRATANA</t>
  </si>
  <si>
    <t>5190650050</t>
  </si>
  <si>
    <t>117842930473510401</t>
  </si>
  <si>
    <t>ISPICA</t>
  </si>
  <si>
    <t>5190650060</t>
  </si>
  <si>
    <t>888542928602970201</t>
  </si>
  <si>
    <t>MODICA</t>
  </si>
  <si>
    <t>5190650070</t>
  </si>
  <si>
    <t>483742930523610901</t>
  </si>
  <si>
    <t>MONTEROSSO ALMO</t>
  </si>
  <si>
    <t>5190650080</t>
  </si>
  <si>
    <t>409542930472605301</t>
  </si>
  <si>
    <t>POZZALLO</t>
  </si>
  <si>
    <t>5190650090</t>
  </si>
  <si>
    <t>664042930448245002</t>
  </si>
  <si>
    <t>5190650100</t>
  </si>
  <si>
    <t>253342930478229202</t>
  </si>
  <si>
    <t>SANTA CROCE CAMERINA</t>
  </si>
  <si>
    <t>5190650110</t>
  </si>
  <si>
    <t>852242930460969701</t>
  </si>
  <si>
    <t>SCICLI</t>
  </si>
  <si>
    <t>5190650120</t>
  </si>
  <si>
    <t>859342930455322901</t>
  </si>
  <si>
    <t>5190760010</t>
  </si>
  <si>
    <t>111342928035516202</t>
  </si>
  <si>
    <t>SIRACUSA</t>
  </si>
  <si>
    <t>AUGUSTA</t>
  </si>
  <si>
    <t>5190760020</t>
  </si>
  <si>
    <t>154342930521332601</t>
  </si>
  <si>
    <t>AVOLA</t>
  </si>
  <si>
    <t>5190760030</t>
  </si>
  <si>
    <t>404942928243018501</t>
  </si>
  <si>
    <t>NOTO</t>
  </si>
  <si>
    <t>BUCCHERI</t>
  </si>
  <si>
    <t>5190760040</t>
  </si>
  <si>
    <t>521642930529911802</t>
  </si>
  <si>
    <t>BUSCEMI</t>
  </si>
  <si>
    <t>5190760050</t>
  </si>
  <si>
    <t>842242930533564601</t>
  </si>
  <si>
    <t>CANICATTINI BAGNI</t>
  </si>
  <si>
    <t>5190760060</t>
  </si>
  <si>
    <t>798442930529701001</t>
  </si>
  <si>
    <t>LENTINI</t>
  </si>
  <si>
    <t>CARLENTINI</t>
  </si>
  <si>
    <t>5190760070</t>
  </si>
  <si>
    <t>994942930515618002</t>
  </si>
  <si>
    <t>CASSARO</t>
  </si>
  <si>
    <t>5190760080</t>
  </si>
  <si>
    <t>593542930521351902</t>
  </si>
  <si>
    <t>FERLA</t>
  </si>
  <si>
    <t>5190760090</t>
  </si>
  <si>
    <t>591542929861064502</t>
  </si>
  <si>
    <t>FLORIDIA</t>
  </si>
  <si>
    <t>5190760100</t>
  </si>
  <si>
    <t>424842930455850101</t>
  </si>
  <si>
    <t>FRANCOFONTE</t>
  </si>
  <si>
    <t>5190760110</t>
  </si>
  <si>
    <t>243542930453927802</t>
  </si>
  <si>
    <t>5190760120</t>
  </si>
  <si>
    <t>726742930335253302</t>
  </si>
  <si>
    <t>MELILLI</t>
  </si>
  <si>
    <t>5190760130</t>
  </si>
  <si>
    <t>515442930527986401</t>
  </si>
  <si>
    <t>5190760140</t>
  </si>
  <si>
    <t>564142930473610102</t>
  </si>
  <si>
    <t>PACHINO</t>
  </si>
  <si>
    <t>5190760150</t>
  </si>
  <si>
    <t>796442930543616402</t>
  </si>
  <si>
    <t>PALAZZOLO ACREIDE</t>
  </si>
  <si>
    <t>5190760151</t>
  </si>
  <si>
    <t>804242930474631801</t>
  </si>
  <si>
    <t>PORTOPALO DI CAPO PASSERO</t>
  </si>
  <si>
    <t>5190760152</t>
  </si>
  <si>
    <t>921642930540510502</t>
  </si>
  <si>
    <t>PRIOLO GARGALLO</t>
  </si>
  <si>
    <t>5190760160</t>
  </si>
  <si>
    <t>234042930480645902</t>
  </si>
  <si>
    <t>ROSOLINI</t>
  </si>
  <si>
    <t>5190760170</t>
  </si>
  <si>
    <t>413042930548763702</t>
  </si>
  <si>
    <t>5190760180</t>
  </si>
  <si>
    <t>762242930460430702</t>
  </si>
  <si>
    <t>SOLARINO</t>
  </si>
  <si>
    <t>5190760190</t>
  </si>
  <si>
    <t>779742930550836101</t>
  </si>
  <si>
    <t>SORTINO</t>
  </si>
  <si>
    <t>5190820010</t>
  </si>
  <si>
    <t>589242930509826302</t>
  </si>
  <si>
    <t>TRAPANI</t>
  </si>
  <si>
    <t>5190820020</t>
  </si>
  <si>
    <t>791242930459821801</t>
  </si>
  <si>
    <t>BUSETO PALIZZOLO</t>
  </si>
  <si>
    <t>5190820030</t>
  </si>
  <si>
    <t>652142930509584901</t>
  </si>
  <si>
    <t>CALATAFIMI-SEGESTA</t>
  </si>
  <si>
    <t>5190820040</t>
  </si>
  <si>
    <t>479642929056654202</t>
  </si>
  <si>
    <t>CASTELVETRANO</t>
  </si>
  <si>
    <t>CAMPOBELLO DI MAZARA</t>
  </si>
  <si>
    <t>5190820060</t>
  </si>
  <si>
    <t>541442930463825901</t>
  </si>
  <si>
    <t>CASTELLAMMARE DEL GOLFO</t>
  </si>
  <si>
    <t>5190820070</t>
  </si>
  <si>
    <t>911842930461864202</t>
  </si>
  <si>
    <t>5190820080</t>
  </si>
  <si>
    <t>461242930531454902</t>
  </si>
  <si>
    <t>CUSTONACI</t>
  </si>
  <si>
    <t>5190820090</t>
  </si>
  <si>
    <t>439642930518496702</t>
  </si>
  <si>
    <t>ERICE</t>
  </si>
  <si>
    <t>5190820100</t>
  </si>
  <si>
    <t>773042930474939502</t>
  </si>
  <si>
    <t>FAVIGNANA</t>
  </si>
  <si>
    <t>5190820110</t>
  </si>
  <si>
    <t>598542930475870101</t>
  </si>
  <si>
    <t>SALEMI</t>
  </si>
  <si>
    <t>GIBELLINA</t>
  </si>
  <si>
    <t>5190820120</t>
  </si>
  <si>
    <t>638542930476079201</t>
  </si>
  <si>
    <t>MARSALA</t>
  </si>
  <si>
    <t>5190820130</t>
  </si>
  <si>
    <t>419742930526312002</t>
  </si>
  <si>
    <t>MAZARA DEL VALLO</t>
  </si>
  <si>
    <t>5190820140</t>
  </si>
  <si>
    <t>251742930542242702</t>
  </si>
  <si>
    <t>PACECO</t>
  </si>
  <si>
    <t>5190820150</t>
  </si>
  <si>
    <t>494942930527841402</t>
  </si>
  <si>
    <t>PANTELLERIA</t>
  </si>
  <si>
    <t>5190820160</t>
  </si>
  <si>
    <t>721742930464967901</t>
  </si>
  <si>
    <t>PARTANNA</t>
  </si>
  <si>
    <t>5190820161</t>
  </si>
  <si>
    <t>724542930470416402</t>
  </si>
  <si>
    <t>PETROSINO</t>
  </si>
  <si>
    <t>5190820170</t>
  </si>
  <si>
    <t>923742930549712601</t>
  </si>
  <si>
    <t>POGGIOREALE</t>
  </si>
  <si>
    <t>5190820180</t>
  </si>
  <si>
    <t>674542930458635101</t>
  </si>
  <si>
    <t>SALAPARUTA</t>
  </si>
  <si>
    <t>5190820190</t>
  </si>
  <si>
    <t>514042930450771701</t>
  </si>
  <si>
    <t>5190820200</t>
  </si>
  <si>
    <t>214042930533285602</t>
  </si>
  <si>
    <t>SANTA NINFA</t>
  </si>
  <si>
    <t>5190820201</t>
  </si>
  <si>
    <t>695342930458421202</t>
  </si>
  <si>
    <t>SAN VITO LO CAPO</t>
  </si>
  <si>
    <t>5190820210</t>
  </si>
  <si>
    <t>588142930534105601</t>
  </si>
  <si>
    <t>5190820211</t>
  </si>
  <si>
    <t>165842930455941702</t>
  </si>
  <si>
    <t>VALDERICE</t>
  </si>
  <si>
    <t>5190820220</t>
  </si>
  <si>
    <t>954342930467802401</t>
  </si>
  <si>
    <t>VITA</t>
  </si>
  <si>
    <t>ASSENTE</t>
  </si>
  <si>
    <t>PDSS</t>
  </si>
  <si>
    <t>DSS</t>
  </si>
  <si>
    <t>Fasce incidenza</t>
  </si>
  <si>
    <t>FCDE / Entrate correnti</t>
  </si>
  <si>
    <t>Popolazione</t>
  </si>
  <si>
    <t>Classe demografica</t>
  </si>
  <si>
    <t>maggiore del 9,6%</t>
  </si>
  <si>
    <t>compreso tra 3,2% e il 6,4%</t>
  </si>
  <si>
    <t>compreso tra 6,5% e il 9,6%</t>
  </si>
  <si>
    <t>FLG
DSS = Dissesto
PDSS = Predissesto</t>
  </si>
  <si>
    <r>
      <rPr>
        <u/>
        <sz val="8"/>
        <color theme="1"/>
        <rFont val="Arial Narrow"/>
        <family val="2"/>
      </rPr>
      <t>FCDE previsioni definitive 2019</t>
    </r>
    <r>
      <rPr>
        <sz val="8"/>
        <color theme="1"/>
        <rFont val="Arial Narrow"/>
        <family val="2"/>
      </rPr>
      <t xml:space="preserve">
</t>
    </r>
    <r>
      <rPr>
        <i/>
        <sz val="8"/>
        <color theme="1"/>
        <rFont val="Arial Narrow"/>
        <family val="2"/>
      </rPr>
      <t>Rendiconto_della_Gestione_Dati_Contabili_Analitici_Finanziari_-_Spese_Missione_e_Programma (codice U.1.10.01.03.000)</t>
    </r>
  </si>
  <si>
    <r>
      <rPr>
        <u/>
        <sz val="8"/>
        <color theme="1"/>
        <rFont val="Arial Narrow"/>
        <family val="2"/>
      </rPr>
      <t xml:space="preserve">LETTERA E </t>
    </r>
    <r>
      <rPr>
        <i/>
        <u/>
        <sz val="8"/>
        <color theme="1"/>
        <rFont val="Arial Narrow"/>
        <family val="2"/>
      </rPr>
      <t>negativa</t>
    </r>
    <r>
      <rPr>
        <u/>
        <sz val="8"/>
        <color theme="1"/>
        <rFont val="Arial Narrow"/>
        <family val="2"/>
      </rPr>
      <t xml:space="preserve"> 2019</t>
    </r>
    <r>
      <rPr>
        <sz val="8"/>
        <color theme="1"/>
        <rFont val="Arial Narrow"/>
        <family val="2"/>
      </rPr>
      <t xml:space="preserve">
da SBD Risultato di amministrazione </t>
    </r>
  </si>
  <si>
    <r>
      <rPr>
        <u/>
        <sz val="8"/>
        <color theme="1"/>
        <rFont val="Arial Narrow"/>
        <family val="2"/>
      </rPr>
      <t>ENTRATE CORRENTI previsioni definitive 2019</t>
    </r>
    <r>
      <rPr>
        <sz val="8"/>
        <color theme="1"/>
        <rFont val="Arial Narrow"/>
        <family val="2"/>
      </rPr>
      <t xml:space="preserve">
</t>
    </r>
    <r>
      <rPr>
        <i/>
        <sz val="8"/>
        <color theme="1"/>
        <rFont val="Arial Narrow"/>
        <family val="2"/>
      </rPr>
      <t>da SDB per titoli</t>
    </r>
  </si>
  <si>
    <t>dissesto/predissesto</t>
  </si>
  <si>
    <t>CONTRIBUTO FAL 
art.52 del DL 73/2021</t>
  </si>
  <si>
    <t xml:space="preserve">Contributo teorico </t>
  </si>
  <si>
    <t>CONTRIBUTO art.38 c.1 septies DL 34/2019</t>
  </si>
  <si>
    <t>CONTRIBUTO art.38 c.1 octies  DL 34/2019</t>
  </si>
  <si>
    <t>DISAVANZO al netto delle precedenti assegnazioni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</si>
</sst>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9" x14ac:knownFonts="1">
    <font>
      <sz val="10"/>
      <color theme="1"/>
      <name val="Arial Narrow"/>
      <family val="2"/>
    </font>
    <font>
      <sz val="8"/>
      <color theme="1"/>
      <name val="Arial Narrow"/>
      <family val="2"/>
    </font>
    <font>
      <sz val="10"/>
      <color theme="1"/>
      <name val="Arial Narrow"/>
      <family val="2"/>
    </font>
    <font>
      <i/>
      <sz val="8"/>
      <color theme="1"/>
      <name val="Arial Narrow"/>
      <family val="2"/>
    </font>
    <font>
      <b/>
      <sz val="8"/>
      <color theme="1"/>
      <name val="Arial Narrow"/>
      <family val="2"/>
    </font>
    <font>
      <u/>
      <sz val="8"/>
      <color theme="1"/>
      <name val="Arial Narrow"/>
      <family val="2"/>
    </font>
    <font>
      <i/>
      <u/>
      <sz val="8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rgb="FFC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theme="8" tint="0.59999389629810485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/>
    <xf numFmtId="0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164" fontId="1" fillId="0" borderId="0" xfId="1" applyNumberFormat="1" applyFont="1" applyAlignment="1">
      <alignment vertical="center"/>
    </xf>
    <xf numFmtId="0" fontId="4" fillId="0" borderId="0" xfId="0" applyFont="1"/>
    <xf numFmtId="9" fontId="7" fillId="0" borderId="0" xfId="1" applyFont="1" applyAlignment="1">
      <alignment vertical="center"/>
    </xf>
    <xf numFmtId="0" fontId="1" fillId="0" borderId="0" xfId="0" applyFont="1" applyBorder="1" applyAlignment="1">
      <alignment horizontal="center" vertical="top" wrapText="1"/>
    </xf>
    <xf numFmtId="3" fontId="4" fillId="2" borderId="2" xfId="0" applyNumberFormat="1" applyFont="1" applyFill="1" applyBorder="1" applyAlignment="1">
      <alignment horizontal="right" vertical="center"/>
    </xf>
    <xf numFmtId="165" fontId="1" fillId="0" borderId="0" xfId="2" applyNumberFormat="1" applyFont="1" applyAlignment="1">
      <alignment vertical="center"/>
    </xf>
    <xf numFmtId="0" fontId="3" fillId="0" borderId="1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9" fontId="3" fillId="0" borderId="0" xfId="1" applyFont="1" applyAlignment="1">
      <alignment horizontal="right" vertical="center"/>
    </xf>
    <xf numFmtId="9" fontId="8" fillId="0" borderId="0" xfId="0" applyNumberFormat="1" applyFont="1" applyBorder="1" applyAlignment="1">
      <alignment horizontal="left"/>
    </xf>
    <xf numFmtId="3" fontId="1" fillId="0" borderId="0" xfId="0" applyNumberFormat="1" applyFont="1"/>
    <xf numFmtId="3" fontId="4" fillId="2" borderId="3" xfId="0" applyNumberFormat="1" applyFont="1" applyFill="1" applyBorder="1" applyAlignment="1">
      <alignment horizontal="right" vertical="center"/>
    </xf>
  </cellXfs>
  <cellStyles count="3">
    <cellStyle name="Migliaia" xfId="2" builtinId="3"/>
    <cellStyle name="Normale" xfId="0" builtinId="0"/>
    <cellStyle name="Percentuale" xfId="1" builtinId="5"/>
  </cellStyles>
  <dxfs count="21">
    <dxf>
      <font>
        <strike val="0"/>
        <outline val="0"/>
        <shadow val="0"/>
        <u val="none"/>
        <vertAlign val="baseline"/>
        <sz val="8"/>
        <color theme="1"/>
        <name val="Arial Narrow"/>
        <scheme val="none"/>
      </font>
      <numFmt numFmtId="165" formatCode="_-* #,##0_-;\-* #,##0_-;_-* &quot;-&quot;??_-;_-@_-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 Narrow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arrow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arrow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arrow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arrow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 Narrow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 Narrow"/>
        <scheme val="none"/>
      </font>
      <numFmt numFmtId="164" formatCode="0.0%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 Narrow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 Narrow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arrow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 Narrow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 Narrow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 Narrow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 Narrow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 Narrow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 Narrow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 Narrow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 Narrow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000000"/>
        <name val="Arial Narrow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 Narrow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ANGF_20203" displayName="ANGF_20203" ref="B10:T400" totalsRowShown="0" headerRowDxfId="20" dataDxfId="19">
  <autoFilter ref="B10:T400" xr:uid="{00000000-0009-0000-0100-000002000000}"/>
  <tableColumns count="19">
    <tableColumn id="6" xr3:uid="{00000000-0010-0000-0000-000006000000}" name="codINT" dataDxfId="18"/>
    <tableColumn id="7" xr3:uid="{00000000-0010-0000-0000-000007000000}" name="codBDAP" dataDxfId="17"/>
    <tableColumn id="11" xr3:uid="{00000000-0010-0000-0000-00000B000000}" name="AREA" dataDxfId="16"/>
    <tableColumn id="13" xr3:uid="{00000000-0010-0000-0000-00000D000000}" name="REGIONE" dataDxfId="15"/>
    <tableColumn id="15" xr3:uid="{00000000-0010-0000-0000-00000F000000}" name="PROVINCIA" dataDxfId="14"/>
    <tableColumn id="18" xr3:uid="{00000000-0010-0000-0000-000012000000}" name="ENTE" dataDxfId="13"/>
    <tableColumn id="24" xr3:uid="{00000000-0010-0000-0000-000018000000}" name="Classe demografica" dataDxfId="12"/>
    <tableColumn id="25" xr3:uid="{00000000-0010-0000-0000-000019000000}" name="Popolazione" dataDxfId="11"/>
    <tableColumn id="2" xr3:uid="{00000000-0010-0000-0000-000002000000}" name="FLG_x000a_DSS = Dissesto_x000a_PDSS = Predissesto" dataDxfId="10"/>
    <tableColumn id="1" xr3:uid="{00000000-0010-0000-0000-000001000000}" name="FCDE previsioni definitive 2019_x000a_Rendiconto_della_Gestione_Dati_Contabili_Analitici_Finanziari_-_Spese_Missione_e_Programma (codice U.1.10.01.03.000)" dataDxfId="9"/>
    <tableColumn id="3" xr3:uid="{00000000-0010-0000-0000-000003000000}" name="ENTRATE CORRENTI previsioni definitive 2019_x000a_da SDB per titoli" dataDxfId="8"/>
    <tableColumn id="5" xr3:uid="{00000000-0010-0000-0000-000005000000}" name="FCDE / Entrate correnti" dataDxfId="7" dataCellStyle="Percentuale">
      <calculatedColumnFormula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calculatedColumnFormula>
    </tableColumn>
    <tableColumn id="4" xr3:uid="{00000000-0010-0000-0000-000004000000}" name="LETTERA E negativa 2019_x000a_da SBD Risultato di amministrazione " dataDxfId="6"/>
    <tableColumn id="10" xr3:uid="{00000000-0010-0000-0000-00000A000000}" name="CONTRIBUTO FAL _x000a_art.52 del DL 73/2021" dataDxfId="5"/>
    <tableColumn id="14" xr3:uid="{00000000-0010-0000-0000-00000E000000}" name="CONTRIBUTO art.38 c.1 septies DL 34/2019" dataDxfId="4"/>
    <tableColumn id="22" xr3:uid="{00000000-0010-0000-0000-000016000000}" name="CONTRIBUTO art.38 c.1 octies  DL 34/2019" dataDxfId="3"/>
    <tableColumn id="32" xr3:uid="{00000000-0010-0000-0000-000020000000}" name="DISAVANZO al netto delle precedenti assegnazioni" dataDxfId="2">
      <calculatedColumnFormula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calculatedColumnFormula>
    </tableColumn>
    <tableColumn id="8" xr3:uid="{00000000-0010-0000-0000-000008000000}" name="Fasce incidenza" dataDxfId="1">
      <calculatedColumnFormula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calculatedColumnFormula>
    </tableColumn>
    <tableColumn id="12" xr3:uid="{00000000-0010-0000-0000-00000C000000}" name="Contributo teorico " dataDxfId="0" dataCellStyle="Migliaia">
      <calculatedColumnFormula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calculatedColumnFormula>
    </tableColumn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Luna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423"/>
  <sheetViews>
    <sheetView showGridLines="0" tabSelected="1" topLeftCell="E1" zoomScale="110" zoomScaleNormal="110" workbookViewId="0">
      <selection activeCell="S24" sqref="S24"/>
    </sheetView>
  </sheetViews>
  <sheetFormatPr defaultColWidth="9" defaultRowHeight="12.75" x14ac:dyDescent="0.25"/>
  <cols>
    <col min="1" max="1" width="2.33203125" style="3" customWidth="1"/>
    <col min="2" max="2" width="8.33203125" style="3" bestFit="1" customWidth="1"/>
    <col min="3" max="3" width="14.5" style="3" bestFit="1" customWidth="1"/>
    <col min="4" max="4" width="9.1640625" style="3" bestFit="1" customWidth="1"/>
    <col min="5" max="5" width="7" style="3" bestFit="1" customWidth="1"/>
    <col min="6" max="6" width="11.83203125" style="3" bestFit="1" customWidth="1"/>
    <col min="7" max="7" width="22.1640625" style="3" bestFit="1" customWidth="1"/>
    <col min="8" max="8" width="13.33203125" style="3" bestFit="1" customWidth="1"/>
    <col min="9" max="9" width="9" style="3" bestFit="1" customWidth="1"/>
    <col min="10" max="10" width="11.1640625" style="3" customWidth="1"/>
    <col min="11" max="11" width="15.33203125" style="3" customWidth="1"/>
    <col min="12" max="12" width="10.6640625" style="3" bestFit="1" customWidth="1"/>
    <col min="13" max="13" width="10.5" style="3" bestFit="1" customWidth="1"/>
    <col min="14" max="14" width="15.33203125" style="3" customWidth="1"/>
    <col min="15" max="15" width="9.6640625" style="3" customWidth="1"/>
    <col min="16" max="16" width="11.83203125" style="3" bestFit="1" customWidth="1"/>
    <col min="17" max="17" width="13" style="3" customWidth="1"/>
    <col min="18" max="18" width="18" style="3" bestFit="1" customWidth="1"/>
    <col min="19" max="19" width="18" style="3" customWidth="1"/>
    <col min="20" max="20" width="13.33203125" style="3" bestFit="1" customWidth="1"/>
    <col min="21" max="16384" width="9" style="3"/>
  </cols>
  <sheetData>
    <row r="1" spans="2:20" x14ac:dyDescent="0.25">
      <c r="Q1" s="10"/>
      <c r="R1" s="20">
        <v>150000000</v>
      </c>
    </row>
    <row r="2" spans="2:20" x14ac:dyDescent="0.25">
      <c r="Q2" s="15" t="s">
        <v>1194</v>
      </c>
      <c r="R2" s="18">
        <v>0.1</v>
      </c>
      <c r="S2" s="18"/>
    </row>
    <row r="3" spans="2:20" x14ac:dyDescent="0.25">
      <c r="N3" s="19"/>
      <c r="Q3" s="16" t="s">
        <v>1195</v>
      </c>
      <c r="R3" s="18">
        <v>0.2</v>
      </c>
      <c r="S3" s="18"/>
    </row>
    <row r="4" spans="2:20" x14ac:dyDescent="0.25">
      <c r="Q4" s="16" t="s">
        <v>1193</v>
      </c>
      <c r="R4" s="18">
        <v>0.65</v>
      </c>
      <c r="S4" s="18"/>
    </row>
    <row r="5" spans="2:20" x14ac:dyDescent="0.25">
      <c r="B5" s="5"/>
      <c r="C5" s="5"/>
      <c r="D5" s="5"/>
      <c r="E5" s="5"/>
      <c r="F5" s="5"/>
      <c r="G5" s="5"/>
      <c r="H5" s="4"/>
      <c r="I5" s="6"/>
      <c r="J5" s="8"/>
      <c r="K5" s="8"/>
      <c r="L5" s="8"/>
      <c r="M5" s="8"/>
      <c r="N5" s="8"/>
      <c r="O5" s="8"/>
      <c r="P5" s="8"/>
      <c r="Q5" s="17" t="s">
        <v>1200</v>
      </c>
      <c r="R5" s="18">
        <v>0.05</v>
      </c>
      <c r="S5" s="18"/>
    </row>
    <row r="6" spans="2:20" x14ac:dyDescent="0.25">
      <c r="B6" s="5"/>
      <c r="C6" s="5"/>
      <c r="D6" s="5"/>
      <c r="E6" s="5"/>
      <c r="F6" s="5"/>
      <c r="G6" s="5"/>
      <c r="H6" s="4"/>
      <c r="I6" s="6"/>
      <c r="J6" s="8"/>
      <c r="K6" s="8"/>
      <c r="L6" s="8"/>
      <c r="M6" s="8"/>
      <c r="N6" s="8"/>
      <c r="O6" s="8"/>
      <c r="P6" s="8"/>
      <c r="Q6" s="9"/>
      <c r="R6" s="8"/>
      <c r="S6" s="8"/>
      <c r="T6" s="11"/>
    </row>
    <row r="7" spans="2:20" x14ac:dyDescent="0.25">
      <c r="K7" s="13">
        <f>_xlfn.AGGREGATE(9,5,ANGF_20203[FCDE previsioni definitive 2019
Rendiconto_della_Gestione_Dati_Contabili_Analitici_Finanziari_-_Spese_Missione_e_Programma (codice U.1.10.01.03.000)])</f>
        <v>574305888.76000011</v>
      </c>
      <c r="L7" s="13">
        <f>_xlfn.AGGREGATE(9,5,ANGF_20203[ENTRATE CORRENTI previsioni definitive 2019
da SDB per titoli])</f>
        <v>5476471590.6000013</v>
      </c>
      <c r="M7" s="13"/>
      <c r="N7" s="13">
        <f>_xlfn.AGGREGATE(9,5,ANGF_20203[LETTERA E negativa 2019
da SBD Risultato di amministrazione ])</f>
        <v>-1985848723.5200007</v>
      </c>
      <c r="O7" s="13">
        <f>_xlfn.AGGREGATE(9,5,ANGF_20203[CONTRIBUTO FAL 
art.52 del DL 73/2021])</f>
        <v>47878573</v>
      </c>
      <c r="P7" s="13">
        <f>_xlfn.AGGREGATE(9,5,ANGF_20203[CONTRIBUTO art.38 c.1 septies DL 34/2019])</f>
        <v>1297525.05</v>
      </c>
      <c r="Q7" s="13">
        <f>_xlfn.AGGREGATE(9,5,ANGF_20203[CONTRIBUTO art.38 c.1 octies  DL 34/2019])</f>
        <v>70000000</v>
      </c>
      <c r="R7" s="13">
        <f>_xlfn.AGGREGATE(9,5,ANGF_20203[DISAVANZO al netto delle precedenti assegnazioni])</f>
        <v>-1866672625.4700005</v>
      </c>
      <c r="S7" s="13"/>
      <c r="T7" s="13">
        <f>_xlfn.AGGREGATE(9,5,ANGF_20203[[Contributo teorico ]])</f>
        <v>150000000.00000009</v>
      </c>
    </row>
    <row r="10" spans="2:20" ht="74.45" customHeight="1" x14ac:dyDescent="0.25">
      <c r="B10" s="1" t="s">
        <v>0</v>
      </c>
      <c r="C10" s="1" t="s">
        <v>1</v>
      </c>
      <c r="D10" s="1" t="s">
        <v>2</v>
      </c>
      <c r="E10" s="1" t="s">
        <v>3</v>
      </c>
      <c r="F10" s="1" t="s">
        <v>4</v>
      </c>
      <c r="G10" s="1" t="s">
        <v>5</v>
      </c>
      <c r="H10" s="12" t="s">
        <v>1192</v>
      </c>
      <c r="I10" s="1" t="s">
        <v>1191</v>
      </c>
      <c r="J10" s="12" t="s">
        <v>1196</v>
      </c>
      <c r="K10" s="2" t="s">
        <v>1197</v>
      </c>
      <c r="L10" s="2" t="s">
        <v>1199</v>
      </c>
      <c r="M10" s="2" t="s">
        <v>1190</v>
      </c>
      <c r="N10" s="2" t="s">
        <v>1198</v>
      </c>
      <c r="O10" s="12" t="s">
        <v>1201</v>
      </c>
      <c r="P10" s="12" t="s">
        <v>1203</v>
      </c>
      <c r="Q10" s="12" t="s">
        <v>1204</v>
      </c>
      <c r="R10" s="2" t="s">
        <v>1205</v>
      </c>
      <c r="S10" s="2" t="s">
        <v>1189</v>
      </c>
      <c r="T10" s="2" t="s">
        <v>1202</v>
      </c>
    </row>
    <row r="11" spans="2:20" x14ac:dyDescent="0.25">
      <c r="B11" s="5" t="s">
        <v>934</v>
      </c>
      <c r="C11" s="5" t="s">
        <v>935</v>
      </c>
      <c r="D11" s="5" t="s">
        <v>14</v>
      </c>
      <c r="E11" s="5" t="s">
        <v>17</v>
      </c>
      <c r="F11" s="5" t="s">
        <v>774</v>
      </c>
      <c r="G11" s="5" t="s">
        <v>774</v>
      </c>
      <c r="H11" s="4" t="s">
        <v>13</v>
      </c>
      <c r="I11" s="6">
        <v>647422</v>
      </c>
      <c r="J11" s="8" t="s">
        <v>1187</v>
      </c>
      <c r="K11" s="8">
        <v>128092157.12</v>
      </c>
      <c r="L11" s="8">
        <v>903807787.44999993</v>
      </c>
      <c r="M11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0.14172499827800639</v>
      </c>
      <c r="N11" s="8">
        <v>-635234392.70000005</v>
      </c>
      <c r="O11" s="8">
        <v>0</v>
      </c>
      <c r="P11" s="8">
        <v>0</v>
      </c>
      <c r="Q11" s="8">
        <v>0</v>
      </c>
      <c r="R11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-635234392.70000005</v>
      </c>
      <c r="S11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11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46505499.429576866</v>
      </c>
    </row>
    <row r="12" spans="2:20" x14ac:dyDescent="0.25">
      <c r="B12" s="5" t="s">
        <v>260</v>
      </c>
      <c r="C12" s="5" t="s">
        <v>261</v>
      </c>
      <c r="D12" s="5" t="s">
        <v>14</v>
      </c>
      <c r="E12" s="5" t="s">
        <v>17</v>
      </c>
      <c r="F12" s="5" t="s">
        <v>216</v>
      </c>
      <c r="G12" s="5" t="s">
        <v>216</v>
      </c>
      <c r="H12" s="4" t="s">
        <v>13</v>
      </c>
      <c r="I12" s="6">
        <v>296266</v>
      </c>
      <c r="J12" s="8" t="s">
        <v>1188</v>
      </c>
      <c r="K12" s="8">
        <v>46057566.829999998</v>
      </c>
      <c r="L12" s="8">
        <v>432027534.53999996</v>
      </c>
      <c r="M12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0.10660794312343924</v>
      </c>
      <c r="N12" s="8">
        <v>-138105341.08000001</v>
      </c>
      <c r="O12" s="8">
        <v>0</v>
      </c>
      <c r="P12" s="8">
        <v>964843.14</v>
      </c>
      <c r="Q12" s="8">
        <v>70000000</v>
      </c>
      <c r="R12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-67140497.940000027</v>
      </c>
      <c r="S12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12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4915354.7486286443</v>
      </c>
    </row>
    <row r="13" spans="2:20" x14ac:dyDescent="0.25">
      <c r="B13" s="5" t="s">
        <v>599</v>
      </c>
      <c r="C13" s="5" t="s">
        <v>600</v>
      </c>
      <c r="D13" s="5" t="s">
        <v>14</v>
      </c>
      <c r="E13" s="5" t="s">
        <v>17</v>
      </c>
      <c r="F13" s="5" t="s">
        <v>452</v>
      </c>
      <c r="G13" s="5" t="s">
        <v>452</v>
      </c>
      <c r="H13" s="4" t="s">
        <v>12</v>
      </c>
      <c r="I13" s="6">
        <v>227424</v>
      </c>
      <c r="J13" s="8" t="s">
        <v>1187</v>
      </c>
      <c r="K13" s="8">
        <v>11529132.869999999</v>
      </c>
      <c r="L13" s="8">
        <v>320858573.43000001</v>
      </c>
      <c r="M13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3.5932132798425123E-2</v>
      </c>
      <c r="N13" s="8">
        <v>-76924170.260000005</v>
      </c>
      <c r="O13" s="8">
        <v>0</v>
      </c>
      <c r="P13" s="8">
        <v>332681.90999999997</v>
      </c>
      <c r="Q13" s="8">
        <v>0</v>
      </c>
      <c r="R13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-76591488.350000009</v>
      </c>
      <c r="S13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13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5593892.8944414416</v>
      </c>
    </row>
    <row r="14" spans="2:20" x14ac:dyDescent="0.25">
      <c r="B14" s="5" t="s">
        <v>1107</v>
      </c>
      <c r="C14" s="5" t="s">
        <v>1108</v>
      </c>
      <c r="D14" s="5" t="s">
        <v>14</v>
      </c>
      <c r="E14" s="5" t="s">
        <v>17</v>
      </c>
      <c r="F14" s="5" t="s">
        <v>1054</v>
      </c>
      <c r="G14" s="5" t="s">
        <v>1054</v>
      </c>
      <c r="H14" s="4" t="s">
        <v>12</v>
      </c>
      <c r="I14" s="6">
        <v>119056</v>
      </c>
      <c r="J14" s="8"/>
      <c r="K14" s="8">
        <v>18686273.120000001</v>
      </c>
      <c r="L14" s="8">
        <v>145847630.47</v>
      </c>
      <c r="M14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0.12812188350117665</v>
      </c>
      <c r="N14" s="8">
        <v>-16627671.529999999</v>
      </c>
      <c r="O14" s="8">
        <v>0</v>
      </c>
      <c r="P14" s="8">
        <v>0</v>
      </c>
      <c r="Q14" s="8">
        <v>0</v>
      </c>
      <c r="R14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-16627671.529999999</v>
      </c>
      <c r="S14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14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1217311.5589142856</v>
      </c>
    </row>
    <row r="15" spans="2:20" x14ac:dyDescent="0.25">
      <c r="B15" s="5" t="s">
        <v>1146</v>
      </c>
      <c r="C15" s="5" t="s">
        <v>1147</v>
      </c>
      <c r="D15" s="5" t="s">
        <v>14</v>
      </c>
      <c r="E15" s="5" t="s">
        <v>17</v>
      </c>
      <c r="F15" s="5" t="s">
        <v>1117</v>
      </c>
      <c r="G15" s="5" t="s">
        <v>1148</v>
      </c>
      <c r="H15" s="4" t="s">
        <v>8</v>
      </c>
      <c r="I15" s="6">
        <v>80713</v>
      </c>
      <c r="J15" s="8"/>
      <c r="K15" s="8">
        <v>8003244.0899999999</v>
      </c>
      <c r="L15" s="8">
        <v>93664372.139999986</v>
      </c>
      <c r="M15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8.5445980228614188E-2</v>
      </c>
      <c r="N15" s="8">
        <v>-24220670.129999999</v>
      </c>
      <c r="O15" s="8">
        <v>0</v>
      </c>
      <c r="P15" s="8">
        <v>0</v>
      </c>
      <c r="Q15" s="8">
        <v>0</v>
      </c>
      <c r="R15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-24220670.129999999</v>
      </c>
      <c r="S15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15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2972783.3818876166</v>
      </c>
    </row>
    <row r="16" spans="2:20" x14ac:dyDescent="0.25">
      <c r="B16" s="5" t="s">
        <v>166</v>
      </c>
      <c r="C16" s="5" t="s">
        <v>167</v>
      </c>
      <c r="D16" s="5" t="s">
        <v>14</v>
      </c>
      <c r="E16" s="5" t="s">
        <v>17</v>
      </c>
      <c r="F16" s="5" t="s">
        <v>148</v>
      </c>
      <c r="G16" s="5" t="s">
        <v>168</v>
      </c>
      <c r="H16" s="4" t="s">
        <v>8</v>
      </c>
      <c r="I16" s="6">
        <v>72187</v>
      </c>
      <c r="J16" s="8"/>
      <c r="K16" s="8">
        <v>3356378.74</v>
      </c>
      <c r="L16" s="8">
        <v>68222585.430000007</v>
      </c>
      <c r="M16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4.9197472051888493E-2</v>
      </c>
      <c r="N16" s="8">
        <v>-10590958.41</v>
      </c>
      <c r="O16" s="8">
        <v>0</v>
      </c>
      <c r="P16" s="8">
        <v>0</v>
      </c>
      <c r="Q16" s="8">
        <v>0</v>
      </c>
      <c r="R16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-10590958.41</v>
      </c>
      <c r="S16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16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773515.2857233102</v>
      </c>
    </row>
    <row r="17" spans="2:20" x14ac:dyDescent="0.25">
      <c r="B17" s="5" t="s">
        <v>1042</v>
      </c>
      <c r="C17" s="5" t="s">
        <v>1043</v>
      </c>
      <c r="D17" s="5" t="s">
        <v>14</v>
      </c>
      <c r="E17" s="5" t="s">
        <v>17</v>
      </c>
      <c r="F17" s="5" t="s">
        <v>1018</v>
      </c>
      <c r="G17" s="5" t="s">
        <v>1018</v>
      </c>
      <c r="H17" s="4" t="s">
        <v>8</v>
      </c>
      <c r="I17" s="6">
        <v>71438</v>
      </c>
      <c r="J17" s="8"/>
      <c r="K17" s="8">
        <v>8678633.6899999995</v>
      </c>
      <c r="L17" s="8">
        <v>93258509.800000012</v>
      </c>
      <c r="M17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9.3059965343773893E-2</v>
      </c>
      <c r="N17" s="8">
        <v>-5356888.0599999996</v>
      </c>
      <c r="O17" s="8">
        <v>0</v>
      </c>
      <c r="P17" s="8">
        <v>0</v>
      </c>
      <c r="Q17" s="8">
        <v>0</v>
      </c>
      <c r="R17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-5356888.0599999996</v>
      </c>
      <c r="S17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17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657490.80095333408</v>
      </c>
    </row>
    <row r="18" spans="2:20" x14ac:dyDescent="0.25">
      <c r="B18" s="5" t="s">
        <v>1178</v>
      </c>
      <c r="C18" s="5" t="s">
        <v>1179</v>
      </c>
      <c r="D18" s="5" t="s">
        <v>14</v>
      </c>
      <c r="E18" s="5" t="s">
        <v>17</v>
      </c>
      <c r="F18" s="5" t="s">
        <v>1117</v>
      </c>
      <c r="G18" s="5" t="s">
        <v>1117</v>
      </c>
      <c r="H18" s="4" t="s">
        <v>8</v>
      </c>
      <c r="I18" s="6">
        <v>65841</v>
      </c>
      <c r="J18" s="8"/>
      <c r="K18" s="8">
        <v>10875765.9</v>
      </c>
      <c r="L18" s="8">
        <v>83009082.210000008</v>
      </c>
      <c r="M18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0.13101898744628945</v>
      </c>
      <c r="N18" s="8">
        <v>0</v>
      </c>
      <c r="O18" s="8">
        <v>0</v>
      </c>
      <c r="P18" s="8">
        <v>0</v>
      </c>
      <c r="Q18" s="8">
        <v>0</v>
      </c>
      <c r="R18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18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18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19" spans="2:20" x14ac:dyDescent="0.25">
      <c r="B19" s="5" t="s">
        <v>1050</v>
      </c>
      <c r="C19" s="5" t="s">
        <v>1051</v>
      </c>
      <c r="D19" s="5" t="s">
        <v>14</v>
      </c>
      <c r="E19" s="5" t="s">
        <v>17</v>
      </c>
      <c r="F19" s="5" t="s">
        <v>1018</v>
      </c>
      <c r="G19" s="5" t="s">
        <v>1019</v>
      </c>
      <c r="H19" s="4" t="s">
        <v>8</v>
      </c>
      <c r="I19" s="6">
        <v>62524</v>
      </c>
      <c r="J19" s="8"/>
      <c r="K19" s="8">
        <v>4390208.5599999996</v>
      </c>
      <c r="L19" s="8">
        <v>60998983.890000001</v>
      </c>
      <c r="M19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7.1971831004872158E-2</v>
      </c>
      <c r="N19" s="8">
        <v>-37135954.039999999</v>
      </c>
      <c r="O19" s="8">
        <v>1258930</v>
      </c>
      <c r="P19" s="8">
        <v>0</v>
      </c>
      <c r="Q19" s="8">
        <v>0</v>
      </c>
      <c r="R19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-35877024.039999999</v>
      </c>
      <c r="S19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19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4403454.5817785151</v>
      </c>
    </row>
    <row r="20" spans="2:20" x14ac:dyDescent="0.25">
      <c r="B20" s="5" t="s">
        <v>158</v>
      </c>
      <c r="C20" s="5" t="s">
        <v>159</v>
      </c>
      <c r="D20" s="5" t="s">
        <v>14</v>
      </c>
      <c r="E20" s="5" t="s">
        <v>17</v>
      </c>
      <c r="F20" s="5" t="s">
        <v>148</v>
      </c>
      <c r="G20" s="5" t="s">
        <v>148</v>
      </c>
      <c r="H20" s="4" t="s">
        <v>8</v>
      </c>
      <c r="I20" s="6">
        <v>60294</v>
      </c>
      <c r="J20" s="8"/>
      <c r="K20" s="8">
        <v>7164617.9100000001</v>
      </c>
      <c r="L20" s="8">
        <v>71190409.030000001</v>
      </c>
      <c r="M20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0.10064021274243268</v>
      </c>
      <c r="N20" s="8">
        <v>0</v>
      </c>
      <c r="O20" s="8">
        <v>0</v>
      </c>
      <c r="P20" s="8">
        <v>0</v>
      </c>
      <c r="Q20" s="8">
        <v>0</v>
      </c>
      <c r="R20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20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20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1" spans="2:20" x14ac:dyDescent="0.25">
      <c r="B21" s="5" t="s">
        <v>15</v>
      </c>
      <c r="C21" s="5" t="s">
        <v>16</v>
      </c>
      <c r="D21" s="5" t="s">
        <v>14</v>
      </c>
      <c r="E21" s="5" t="s">
        <v>17</v>
      </c>
      <c r="F21" s="5" t="s">
        <v>18</v>
      </c>
      <c r="G21" s="5" t="s">
        <v>18</v>
      </c>
      <c r="H21" s="4" t="s">
        <v>11</v>
      </c>
      <c r="I21" s="6">
        <v>57592</v>
      </c>
      <c r="J21" s="8"/>
      <c r="K21" s="8">
        <v>24685593.359999999</v>
      </c>
      <c r="L21" s="8">
        <v>102723303.84999999</v>
      </c>
      <c r="M21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0.24031152070465656</v>
      </c>
      <c r="N21" s="8">
        <v>-38585097.170000002</v>
      </c>
      <c r="O21" s="8">
        <v>2534452</v>
      </c>
      <c r="P21" s="8">
        <v>0</v>
      </c>
      <c r="Q21" s="8">
        <v>0</v>
      </c>
      <c r="R21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-36050645.170000002</v>
      </c>
      <c r="S21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21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2639267.1392732561</v>
      </c>
    </row>
    <row r="22" spans="2:20" x14ac:dyDescent="0.25">
      <c r="B22" s="5" t="s">
        <v>1033</v>
      </c>
      <c r="C22" s="5" t="s">
        <v>1034</v>
      </c>
      <c r="D22" s="5" t="s">
        <v>14</v>
      </c>
      <c r="E22" s="5" t="s">
        <v>17</v>
      </c>
      <c r="F22" s="5" t="s">
        <v>1018</v>
      </c>
      <c r="G22" s="5" t="s">
        <v>1035</v>
      </c>
      <c r="H22" s="4" t="s">
        <v>11</v>
      </c>
      <c r="I22" s="6">
        <v>53658</v>
      </c>
      <c r="J22" s="8" t="s">
        <v>1187</v>
      </c>
      <c r="K22" s="8">
        <v>9244046.5600000005</v>
      </c>
      <c r="L22" s="8">
        <v>68849579.969999999</v>
      </c>
      <c r="M22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0.13426438569455226</v>
      </c>
      <c r="N22" s="8">
        <v>-76911664.099999994</v>
      </c>
      <c r="O22" s="8">
        <v>11017672</v>
      </c>
      <c r="P22" s="8">
        <v>0</v>
      </c>
      <c r="Q22" s="8">
        <v>0</v>
      </c>
      <c r="R22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-65893992.099999994</v>
      </c>
      <c r="S22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22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4824098.0766076399</v>
      </c>
    </row>
    <row r="23" spans="2:20" x14ac:dyDescent="0.25">
      <c r="B23" s="5" t="s">
        <v>789</v>
      </c>
      <c r="C23" s="5" t="s">
        <v>790</v>
      </c>
      <c r="D23" s="5" t="s">
        <v>14</v>
      </c>
      <c r="E23" s="5" t="s">
        <v>17</v>
      </c>
      <c r="F23" s="5" t="s">
        <v>774</v>
      </c>
      <c r="G23" s="5" t="s">
        <v>784</v>
      </c>
      <c r="H23" s="4" t="s">
        <v>11</v>
      </c>
      <c r="I23" s="6">
        <v>53409</v>
      </c>
      <c r="J23" s="8"/>
      <c r="K23" s="8">
        <v>5648974.7000000002</v>
      </c>
      <c r="L23" s="8">
        <v>50147764.870000005</v>
      </c>
      <c r="M23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0.11264658982596844</v>
      </c>
      <c r="N23" s="8">
        <v>-23777290.800000001</v>
      </c>
      <c r="O23" s="8">
        <v>1235109</v>
      </c>
      <c r="P23" s="8">
        <v>0</v>
      </c>
      <c r="Q23" s="8">
        <v>0</v>
      </c>
      <c r="R23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-22542181.800000001</v>
      </c>
      <c r="S23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23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1650312.7583906052</v>
      </c>
    </row>
    <row r="24" spans="2:20" x14ac:dyDescent="0.25">
      <c r="B24" s="5" t="s">
        <v>224</v>
      </c>
      <c r="C24" s="5" t="s">
        <v>225</v>
      </c>
      <c r="D24" s="5" t="s">
        <v>14</v>
      </c>
      <c r="E24" s="5" t="s">
        <v>17</v>
      </c>
      <c r="F24" s="5" t="s">
        <v>216</v>
      </c>
      <c r="G24" s="5" t="s">
        <v>226</v>
      </c>
      <c r="H24" s="4" t="s">
        <v>11</v>
      </c>
      <c r="I24" s="6">
        <v>51176</v>
      </c>
      <c r="J24" s="8"/>
      <c r="K24" s="8">
        <v>5366652.01</v>
      </c>
      <c r="L24" s="8">
        <v>72340192.319999993</v>
      </c>
      <c r="M24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7.4186311065643579E-2</v>
      </c>
      <c r="N24" s="8">
        <v>-24065622.640000001</v>
      </c>
      <c r="O24" s="8">
        <v>0</v>
      </c>
      <c r="P24" s="8">
        <v>0</v>
      </c>
      <c r="Q24" s="8">
        <v>0</v>
      </c>
      <c r="R24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-24065622.640000001</v>
      </c>
      <c r="S24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24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2953753.2477418035</v>
      </c>
    </row>
    <row r="25" spans="2:20" x14ac:dyDescent="0.25">
      <c r="B25" s="5" t="s">
        <v>1149</v>
      </c>
      <c r="C25" s="5" t="s">
        <v>1150</v>
      </c>
      <c r="D25" s="5" t="s">
        <v>14</v>
      </c>
      <c r="E25" s="5" t="s">
        <v>17</v>
      </c>
      <c r="F25" s="5" t="s">
        <v>1117</v>
      </c>
      <c r="G25" s="5" t="s">
        <v>1151</v>
      </c>
      <c r="H25" s="4" t="s">
        <v>11</v>
      </c>
      <c r="I25" s="6">
        <v>50346</v>
      </c>
      <c r="J25" s="8"/>
      <c r="K25" s="8">
        <v>894163.51</v>
      </c>
      <c r="L25" s="8">
        <v>49323816.519999996</v>
      </c>
      <c r="M25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1.8128433140153125E-2</v>
      </c>
      <c r="N25" s="8"/>
      <c r="O25" s="8">
        <v>0</v>
      </c>
      <c r="P25" s="8">
        <v>0</v>
      </c>
      <c r="Q25" s="8">
        <v>0</v>
      </c>
      <c r="R25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25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25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6" spans="2:20" x14ac:dyDescent="0.25">
      <c r="B26" s="5" t="s">
        <v>308</v>
      </c>
      <c r="C26" s="5" t="s">
        <v>309</v>
      </c>
      <c r="D26" s="5" t="s">
        <v>14</v>
      </c>
      <c r="E26" s="5" t="s">
        <v>17</v>
      </c>
      <c r="F26" s="5" t="s">
        <v>216</v>
      </c>
      <c r="G26" s="5" t="s">
        <v>310</v>
      </c>
      <c r="H26" s="4" t="s">
        <v>11</v>
      </c>
      <c r="I26" s="6">
        <v>49307</v>
      </c>
      <c r="J26" s="8"/>
      <c r="K26" s="8">
        <v>7076090.7800000003</v>
      </c>
      <c r="L26" s="8">
        <v>39995203.090000004</v>
      </c>
      <c r="M26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0.17692348665105878</v>
      </c>
      <c r="N26" s="8">
        <v>0</v>
      </c>
      <c r="O26" s="8">
        <v>0</v>
      </c>
      <c r="P26" s="8">
        <v>0</v>
      </c>
      <c r="Q26" s="8">
        <v>0</v>
      </c>
      <c r="R26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26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26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7" spans="2:20" x14ac:dyDescent="0.25">
      <c r="B27" s="5" t="s">
        <v>319</v>
      </c>
      <c r="C27" s="5" t="s">
        <v>320</v>
      </c>
      <c r="D27" s="5" t="s">
        <v>14</v>
      </c>
      <c r="E27" s="5" t="s">
        <v>17</v>
      </c>
      <c r="F27" s="5" t="s">
        <v>216</v>
      </c>
      <c r="G27" s="5" t="s">
        <v>321</v>
      </c>
      <c r="H27" s="4" t="s">
        <v>11</v>
      </c>
      <c r="I27" s="6">
        <v>46202</v>
      </c>
      <c r="J27" s="8" t="s">
        <v>1187</v>
      </c>
      <c r="K27" s="8">
        <v>5310893.7</v>
      </c>
      <c r="L27" s="8">
        <v>35736297.390000001</v>
      </c>
      <c r="M27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0.1486134291429457</v>
      </c>
      <c r="N27" s="8">
        <v>-26743866.969999999</v>
      </c>
      <c r="O27" s="8">
        <v>0</v>
      </c>
      <c r="P27" s="8">
        <v>0</v>
      </c>
      <c r="Q27" s="8">
        <v>0</v>
      </c>
      <c r="R27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-26743866.969999999</v>
      </c>
      <c r="S27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27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1957918.0604998979</v>
      </c>
    </row>
    <row r="28" spans="2:20" x14ac:dyDescent="0.25">
      <c r="B28" s="5" t="s">
        <v>1115</v>
      </c>
      <c r="C28" s="5" t="s">
        <v>1116</v>
      </c>
      <c r="D28" s="5" t="s">
        <v>14</v>
      </c>
      <c r="E28" s="5" t="s">
        <v>17</v>
      </c>
      <c r="F28" s="5" t="s">
        <v>1117</v>
      </c>
      <c r="G28" s="5" t="s">
        <v>836</v>
      </c>
      <c r="H28" s="4" t="s">
        <v>11</v>
      </c>
      <c r="I28" s="6">
        <v>45025</v>
      </c>
      <c r="J28" s="8"/>
      <c r="K28" s="8">
        <v>4288086.18</v>
      </c>
      <c r="L28" s="8">
        <v>42706322.719999999</v>
      </c>
      <c r="M28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0.10040869611074769</v>
      </c>
      <c r="N28" s="8">
        <v>-886533.72</v>
      </c>
      <c r="O28" s="8">
        <v>0</v>
      </c>
      <c r="P28" s="8">
        <v>0</v>
      </c>
      <c r="Q28" s="8">
        <v>0</v>
      </c>
      <c r="R28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-886533.72</v>
      </c>
      <c r="S28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28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64903.119043227867</v>
      </c>
    </row>
    <row r="29" spans="2:20" x14ac:dyDescent="0.25">
      <c r="B29" s="5" t="s">
        <v>468</v>
      </c>
      <c r="C29" s="5" t="s">
        <v>469</v>
      </c>
      <c r="D29" s="5" t="s">
        <v>14</v>
      </c>
      <c r="E29" s="5" t="s">
        <v>17</v>
      </c>
      <c r="F29" s="5" t="s">
        <v>452</v>
      </c>
      <c r="G29" s="5" t="s">
        <v>470</v>
      </c>
      <c r="H29" s="4" t="s">
        <v>11</v>
      </c>
      <c r="I29" s="6">
        <v>40499</v>
      </c>
      <c r="J29" s="8" t="s">
        <v>1187</v>
      </c>
      <c r="K29" s="8">
        <v>7255704.2199999997</v>
      </c>
      <c r="L29" s="8">
        <v>56797402.490000002</v>
      </c>
      <c r="M29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0.12774711345782883</v>
      </c>
      <c r="N29" s="8">
        <v>-28904993.559999999</v>
      </c>
      <c r="O29" s="8">
        <v>1521003</v>
      </c>
      <c r="P29" s="8">
        <v>0</v>
      </c>
      <c r="Q29" s="8">
        <v>0</v>
      </c>
      <c r="R29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-27383990.559999999</v>
      </c>
      <c r="S29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29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2004781.4979833006</v>
      </c>
    </row>
    <row r="30" spans="2:20" x14ac:dyDescent="0.25">
      <c r="B30" s="5" t="s">
        <v>138</v>
      </c>
      <c r="C30" s="5" t="s">
        <v>139</v>
      </c>
      <c r="D30" s="5" t="s">
        <v>14</v>
      </c>
      <c r="E30" s="5" t="s">
        <v>17</v>
      </c>
      <c r="F30" s="5" t="s">
        <v>18</v>
      </c>
      <c r="G30" s="5" t="s">
        <v>37</v>
      </c>
      <c r="H30" s="4" t="s">
        <v>11</v>
      </c>
      <c r="I30" s="6">
        <v>39246</v>
      </c>
      <c r="J30" s="8"/>
      <c r="K30" s="8">
        <v>3437721</v>
      </c>
      <c r="L30" s="8">
        <v>35257714.75</v>
      </c>
      <c r="M30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9.7502660747460945E-2</v>
      </c>
      <c r="N30" s="8">
        <v>-8842914.4800000004</v>
      </c>
      <c r="O30" s="8">
        <v>0</v>
      </c>
      <c r="P30" s="8">
        <v>0</v>
      </c>
      <c r="Q30" s="8">
        <v>0</v>
      </c>
      <c r="R30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-8842914.4800000004</v>
      </c>
      <c r="S30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30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647389.62347029895</v>
      </c>
    </row>
    <row r="31" spans="2:20" x14ac:dyDescent="0.25">
      <c r="B31" s="5" t="s">
        <v>841</v>
      </c>
      <c r="C31" s="5" t="s">
        <v>842</v>
      </c>
      <c r="D31" s="5" t="s">
        <v>14</v>
      </c>
      <c r="E31" s="5" t="s">
        <v>17</v>
      </c>
      <c r="F31" s="5" t="s">
        <v>774</v>
      </c>
      <c r="G31" s="5" t="s">
        <v>843</v>
      </c>
      <c r="H31" s="4" t="s">
        <v>11</v>
      </c>
      <c r="I31" s="6">
        <v>38333</v>
      </c>
      <c r="J31" s="8"/>
      <c r="K31" s="8">
        <v>4260206.58</v>
      </c>
      <c r="L31" s="8">
        <v>32243701.91</v>
      </c>
      <c r="M31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0.132125231522462</v>
      </c>
      <c r="N31" s="8">
        <v>-2956168.54</v>
      </c>
      <c r="O31" s="8">
        <v>0</v>
      </c>
      <c r="P31" s="8">
        <v>0</v>
      </c>
      <c r="Q31" s="8">
        <v>0</v>
      </c>
      <c r="R31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-2956168.54</v>
      </c>
      <c r="S31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31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216421.05013610213</v>
      </c>
    </row>
    <row r="32" spans="2:20" x14ac:dyDescent="0.25">
      <c r="B32" s="5" t="s">
        <v>922</v>
      </c>
      <c r="C32" s="5" t="s">
        <v>923</v>
      </c>
      <c r="D32" s="5" t="s">
        <v>14</v>
      </c>
      <c r="E32" s="5" t="s">
        <v>17</v>
      </c>
      <c r="F32" s="5" t="s">
        <v>774</v>
      </c>
      <c r="G32" s="5" t="s">
        <v>924</v>
      </c>
      <c r="H32" s="4" t="s">
        <v>11</v>
      </c>
      <c r="I32" s="6">
        <v>37211</v>
      </c>
      <c r="J32" s="8" t="s">
        <v>1188</v>
      </c>
      <c r="K32" s="8" t="s">
        <v>1186</v>
      </c>
      <c r="L32" s="8" t="s">
        <v>1186</v>
      </c>
      <c r="M32" s="9" t="str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/>
      </c>
      <c r="N32" s="8" t="s">
        <v>1186</v>
      </c>
      <c r="O32" s="8">
        <v>0</v>
      </c>
      <c r="P32" s="8">
        <v>0</v>
      </c>
      <c r="Q32" s="8">
        <v>0</v>
      </c>
      <c r="R32" s="8" t="str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ASSENTE</v>
      </c>
      <c r="S32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32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3" spans="2:20" x14ac:dyDescent="0.25">
      <c r="B33" s="5" t="s">
        <v>246</v>
      </c>
      <c r="C33" s="5" t="s">
        <v>247</v>
      </c>
      <c r="D33" s="5" t="s">
        <v>14</v>
      </c>
      <c r="E33" s="5" t="s">
        <v>17</v>
      </c>
      <c r="F33" s="5" t="s">
        <v>216</v>
      </c>
      <c r="G33" s="5" t="s">
        <v>248</v>
      </c>
      <c r="H33" s="4" t="s">
        <v>11</v>
      </c>
      <c r="I33" s="6">
        <v>36151</v>
      </c>
      <c r="J33" s="8"/>
      <c r="K33" s="8">
        <v>7593486.46</v>
      </c>
      <c r="L33" s="8">
        <v>43408637.009999998</v>
      </c>
      <c r="M33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0.17493031302159284</v>
      </c>
      <c r="N33" s="8">
        <v>-43795618.869999997</v>
      </c>
      <c r="O33" s="8">
        <v>3709934</v>
      </c>
      <c r="P33" s="8">
        <v>0</v>
      </c>
      <c r="Q33" s="8">
        <v>0</v>
      </c>
      <c r="R33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-40085684.869999997</v>
      </c>
      <c r="S33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33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2934672.3292678907</v>
      </c>
    </row>
    <row r="34" spans="2:20" x14ac:dyDescent="0.25">
      <c r="B34" s="5" t="s">
        <v>79</v>
      </c>
      <c r="C34" s="5" t="s">
        <v>80</v>
      </c>
      <c r="D34" s="5" t="s">
        <v>14</v>
      </c>
      <c r="E34" s="5" t="s">
        <v>17</v>
      </c>
      <c r="F34" s="5" t="s">
        <v>18</v>
      </c>
      <c r="G34" s="5" t="s">
        <v>81</v>
      </c>
      <c r="H34" s="4" t="s">
        <v>11</v>
      </c>
      <c r="I34" s="6">
        <v>35496</v>
      </c>
      <c r="J34" s="8" t="s">
        <v>1187</v>
      </c>
      <c r="K34" s="8">
        <v>3058106</v>
      </c>
      <c r="L34" s="8">
        <v>39545492</v>
      </c>
      <c r="M34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7.7331342849394816E-2</v>
      </c>
      <c r="N34" s="8">
        <v>-40517198.890000001</v>
      </c>
      <c r="O34" s="8">
        <v>0</v>
      </c>
      <c r="P34" s="8">
        <v>0</v>
      </c>
      <c r="Q34" s="8">
        <v>0</v>
      </c>
      <c r="R34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-40517198.890000001</v>
      </c>
      <c r="S34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34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4972977.8282079017</v>
      </c>
    </row>
    <row r="35" spans="2:20" x14ac:dyDescent="0.25">
      <c r="B35" s="5" t="s">
        <v>49</v>
      </c>
      <c r="C35" s="5" t="s">
        <v>50</v>
      </c>
      <c r="D35" s="5" t="s">
        <v>14</v>
      </c>
      <c r="E35" s="5" t="s">
        <v>17</v>
      </c>
      <c r="F35" s="5" t="s">
        <v>18</v>
      </c>
      <c r="G35" s="5" t="s">
        <v>51</v>
      </c>
      <c r="H35" s="4" t="s">
        <v>11</v>
      </c>
      <c r="I35" s="6">
        <v>34697</v>
      </c>
      <c r="J35" s="8" t="s">
        <v>1187</v>
      </c>
      <c r="K35" s="8">
        <v>0</v>
      </c>
      <c r="L35" s="8">
        <v>44576042.069999993</v>
      </c>
      <c r="M35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</v>
      </c>
      <c r="N35" s="8">
        <v>-9535308.9600000009</v>
      </c>
      <c r="O35" s="8">
        <v>0</v>
      </c>
      <c r="P35" s="8">
        <v>0</v>
      </c>
      <c r="Q35" s="8">
        <v>0</v>
      </c>
      <c r="R35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-9535308.9600000009</v>
      </c>
      <c r="S35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dissesto/predissesto</v>
      </c>
      <c r="T35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2281317.822106977</v>
      </c>
    </row>
    <row r="36" spans="2:20" x14ac:dyDescent="0.25">
      <c r="B36" s="5" t="s">
        <v>1052</v>
      </c>
      <c r="C36" s="5" t="s">
        <v>1053</v>
      </c>
      <c r="D36" s="5" t="s">
        <v>14</v>
      </c>
      <c r="E36" s="5" t="s">
        <v>17</v>
      </c>
      <c r="F36" s="5" t="s">
        <v>1054</v>
      </c>
      <c r="G36" s="5" t="s">
        <v>1055</v>
      </c>
      <c r="H36" s="4" t="s">
        <v>11</v>
      </c>
      <c r="I36" s="6">
        <v>34657</v>
      </c>
      <c r="J36" s="8"/>
      <c r="K36" s="8">
        <v>4762202</v>
      </c>
      <c r="L36" s="8">
        <v>38799291</v>
      </c>
      <c r="M36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0.12273940778969389</v>
      </c>
      <c r="N36" s="8">
        <v>-13441588.42</v>
      </c>
      <c r="O36" s="8">
        <v>0</v>
      </c>
      <c r="P36" s="8">
        <v>0</v>
      </c>
      <c r="Q36" s="8">
        <v>0</v>
      </c>
      <c r="R36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-13441588.42</v>
      </c>
      <c r="S36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36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984058.46689433663</v>
      </c>
    </row>
    <row r="37" spans="2:20" x14ac:dyDescent="0.25">
      <c r="B37" s="5" t="s">
        <v>230</v>
      </c>
      <c r="C37" s="5" t="s">
        <v>231</v>
      </c>
      <c r="D37" s="5" t="s">
        <v>14</v>
      </c>
      <c r="E37" s="5" t="s">
        <v>17</v>
      </c>
      <c r="F37" s="5" t="s">
        <v>216</v>
      </c>
      <c r="G37" s="5" t="s">
        <v>232</v>
      </c>
      <c r="H37" s="4" t="s">
        <v>11</v>
      </c>
      <c r="I37" s="6">
        <v>34007</v>
      </c>
      <c r="J37" s="8" t="s">
        <v>1187</v>
      </c>
      <c r="K37" s="8">
        <v>5675812.1600000001</v>
      </c>
      <c r="L37" s="8">
        <v>27671463.960000001</v>
      </c>
      <c r="M37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0.20511427108462968</v>
      </c>
      <c r="N37" s="8">
        <v>-30442432.829999998</v>
      </c>
      <c r="O37" s="8">
        <v>2178257</v>
      </c>
      <c r="P37" s="8">
        <v>0</v>
      </c>
      <c r="Q37" s="8">
        <v>0</v>
      </c>
      <c r="R37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-28264175.829999998</v>
      </c>
      <c r="S37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37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2069219.8471065643</v>
      </c>
    </row>
    <row r="38" spans="2:20" x14ac:dyDescent="0.25">
      <c r="B38" s="5" t="s">
        <v>67</v>
      </c>
      <c r="C38" s="5" t="s">
        <v>68</v>
      </c>
      <c r="D38" s="5" t="s">
        <v>14</v>
      </c>
      <c r="E38" s="5" t="s">
        <v>17</v>
      </c>
      <c r="F38" s="5" t="s">
        <v>18</v>
      </c>
      <c r="G38" s="5" t="s">
        <v>69</v>
      </c>
      <c r="H38" s="4" t="s">
        <v>11</v>
      </c>
      <c r="I38" s="6">
        <v>31664</v>
      </c>
      <c r="J38" s="8"/>
      <c r="K38" s="8" t="s">
        <v>1186</v>
      </c>
      <c r="L38" s="8" t="s">
        <v>1186</v>
      </c>
      <c r="M38" s="9" t="str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/>
      </c>
      <c r="N38" s="8" t="s">
        <v>1186</v>
      </c>
      <c r="O38" s="8">
        <v>0</v>
      </c>
      <c r="P38" s="8">
        <v>0</v>
      </c>
      <c r="Q38" s="8">
        <v>0</v>
      </c>
      <c r="R38" s="8" t="str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ASSENTE</v>
      </c>
      <c r="S38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38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9" spans="2:20" x14ac:dyDescent="0.25">
      <c r="B39" s="5" t="s">
        <v>936</v>
      </c>
      <c r="C39" s="5" t="s">
        <v>937</v>
      </c>
      <c r="D39" s="5" t="s">
        <v>14</v>
      </c>
      <c r="E39" s="5" t="s">
        <v>17</v>
      </c>
      <c r="F39" s="5" t="s">
        <v>774</v>
      </c>
      <c r="G39" s="5" t="s">
        <v>793</v>
      </c>
      <c r="H39" s="4" t="s">
        <v>11</v>
      </c>
      <c r="I39" s="6">
        <v>30917</v>
      </c>
      <c r="J39" s="8" t="s">
        <v>1188</v>
      </c>
      <c r="K39" s="8">
        <v>2335236.89</v>
      </c>
      <c r="L39" s="8">
        <v>35126330.43</v>
      </c>
      <c r="M39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6.648109442156723E-2</v>
      </c>
      <c r="N39" s="8">
        <v>-20583677.789999999</v>
      </c>
      <c r="O39" s="8">
        <v>1824192</v>
      </c>
      <c r="P39" s="8">
        <v>0</v>
      </c>
      <c r="Q39" s="8">
        <v>0</v>
      </c>
      <c r="R39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-18759485.789999999</v>
      </c>
      <c r="S39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39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2302491.521082818</v>
      </c>
    </row>
    <row r="40" spans="2:20" x14ac:dyDescent="0.25">
      <c r="B40" s="5" t="s">
        <v>289</v>
      </c>
      <c r="C40" s="5" t="s">
        <v>290</v>
      </c>
      <c r="D40" s="5" t="s">
        <v>14</v>
      </c>
      <c r="E40" s="5" t="s">
        <v>17</v>
      </c>
      <c r="F40" s="5" t="s">
        <v>216</v>
      </c>
      <c r="G40" s="5" t="s">
        <v>291</v>
      </c>
      <c r="H40" s="4" t="s">
        <v>11</v>
      </c>
      <c r="I40" s="6">
        <v>30713</v>
      </c>
      <c r="J40" s="8"/>
      <c r="K40" s="8">
        <v>2226416.41</v>
      </c>
      <c r="L40" s="8">
        <v>18317928.880000003</v>
      </c>
      <c r="M40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0.12154302075224564</v>
      </c>
      <c r="N40" s="8">
        <v>-9642981.6500000004</v>
      </c>
      <c r="O40" s="8">
        <v>0</v>
      </c>
      <c r="P40" s="8">
        <v>0</v>
      </c>
      <c r="Q40" s="8">
        <v>0</v>
      </c>
      <c r="R40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-9642981.6500000004</v>
      </c>
      <c r="S40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40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705962.52781181515</v>
      </c>
    </row>
    <row r="41" spans="2:20" x14ac:dyDescent="0.25">
      <c r="B41" s="5" t="s">
        <v>1056</v>
      </c>
      <c r="C41" s="5" t="s">
        <v>1057</v>
      </c>
      <c r="D41" s="5" t="s">
        <v>14</v>
      </c>
      <c r="E41" s="5" t="s">
        <v>17</v>
      </c>
      <c r="F41" s="5" t="s">
        <v>1054</v>
      </c>
      <c r="G41" s="5" t="s">
        <v>1058</v>
      </c>
      <c r="H41" s="4" t="s">
        <v>11</v>
      </c>
      <c r="I41" s="6">
        <v>30667</v>
      </c>
      <c r="J41" s="8" t="s">
        <v>1187</v>
      </c>
      <c r="K41" s="8">
        <v>5153310.47</v>
      </c>
      <c r="L41" s="8">
        <v>32219478.700000003</v>
      </c>
      <c r="M41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0.15994394316503946</v>
      </c>
      <c r="N41" s="8">
        <v>0</v>
      </c>
      <c r="O41" s="8">
        <v>0</v>
      </c>
      <c r="P41" s="8">
        <v>0</v>
      </c>
      <c r="Q41" s="8">
        <v>0</v>
      </c>
      <c r="R41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41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41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42" spans="2:20" x14ac:dyDescent="0.25">
      <c r="B42" s="5" t="s">
        <v>1131</v>
      </c>
      <c r="C42" s="5" t="s">
        <v>1132</v>
      </c>
      <c r="D42" s="5" t="s">
        <v>14</v>
      </c>
      <c r="E42" s="5" t="s">
        <v>17</v>
      </c>
      <c r="F42" s="5" t="s">
        <v>1117</v>
      </c>
      <c r="G42" s="5" t="s">
        <v>1126</v>
      </c>
      <c r="H42" s="4" t="s">
        <v>11</v>
      </c>
      <c r="I42" s="6">
        <v>30540</v>
      </c>
      <c r="J42" s="8" t="s">
        <v>1188</v>
      </c>
      <c r="K42" s="8">
        <v>3860862.8</v>
      </c>
      <c r="L42" s="8">
        <v>32853587.079999998</v>
      </c>
      <c r="M42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0.1175172376337056</v>
      </c>
      <c r="N42" s="8">
        <v>0</v>
      </c>
      <c r="O42" s="8">
        <v>0</v>
      </c>
      <c r="P42" s="8">
        <v>0</v>
      </c>
      <c r="Q42" s="8">
        <v>0</v>
      </c>
      <c r="R42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42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42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43" spans="2:20" x14ac:dyDescent="0.25">
      <c r="B43" s="5" t="s">
        <v>1025</v>
      </c>
      <c r="C43" s="5" t="s">
        <v>1026</v>
      </c>
      <c r="D43" s="5" t="s">
        <v>14</v>
      </c>
      <c r="E43" s="5" t="s">
        <v>17</v>
      </c>
      <c r="F43" s="5" t="s">
        <v>1018</v>
      </c>
      <c r="G43" s="5" t="s">
        <v>1023</v>
      </c>
      <c r="H43" s="4" t="s">
        <v>11</v>
      </c>
      <c r="I43" s="6">
        <v>30509</v>
      </c>
      <c r="J43" s="8"/>
      <c r="K43" s="8">
        <v>3188935.36</v>
      </c>
      <c r="L43" s="8">
        <v>34258159.329999998</v>
      </c>
      <c r="M43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9.3085426139852101E-2</v>
      </c>
      <c r="N43" s="8">
        <v>-7490466.1200000001</v>
      </c>
      <c r="O43" s="8">
        <v>1178109</v>
      </c>
      <c r="P43" s="8">
        <v>0</v>
      </c>
      <c r="Q43" s="8">
        <v>0</v>
      </c>
      <c r="R43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-6312357.1200000001</v>
      </c>
      <c r="S43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43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774762.64059403946</v>
      </c>
    </row>
    <row r="44" spans="2:20" x14ac:dyDescent="0.25">
      <c r="B44" s="5" t="s">
        <v>601</v>
      </c>
      <c r="C44" s="5" t="s">
        <v>602</v>
      </c>
      <c r="D44" s="5" t="s">
        <v>14</v>
      </c>
      <c r="E44" s="5" t="s">
        <v>17</v>
      </c>
      <c r="F44" s="5" t="s">
        <v>452</v>
      </c>
      <c r="G44" s="5" t="s">
        <v>511</v>
      </c>
      <c r="H44" s="4" t="s">
        <v>11</v>
      </c>
      <c r="I44" s="6">
        <v>29935</v>
      </c>
      <c r="J44" s="8"/>
      <c r="K44" s="8">
        <v>4385793.9000000004</v>
      </c>
      <c r="L44" s="8">
        <v>40674291.140000001</v>
      </c>
      <c r="M44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0.10782717478478471</v>
      </c>
      <c r="N44" s="8">
        <v>-7376226.46</v>
      </c>
      <c r="O44" s="8">
        <v>0</v>
      </c>
      <c r="P44" s="8">
        <v>0</v>
      </c>
      <c r="Q44" s="8">
        <v>0</v>
      </c>
      <c r="R44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-7376226.46</v>
      </c>
      <c r="S44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44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540013.4176770933</v>
      </c>
    </row>
    <row r="45" spans="2:20" x14ac:dyDescent="0.25">
      <c r="B45" s="5" t="s">
        <v>919</v>
      </c>
      <c r="C45" s="5" t="s">
        <v>920</v>
      </c>
      <c r="D45" s="5" t="s">
        <v>14</v>
      </c>
      <c r="E45" s="5" t="s">
        <v>17</v>
      </c>
      <c r="F45" s="5" t="s">
        <v>774</v>
      </c>
      <c r="G45" s="5" t="s">
        <v>921</v>
      </c>
      <c r="H45" s="4" t="s">
        <v>11</v>
      </c>
      <c r="I45" s="6">
        <v>28658</v>
      </c>
      <c r="J45" s="8"/>
      <c r="K45" s="8">
        <v>1965590.77</v>
      </c>
      <c r="L45" s="8">
        <v>19461377.73</v>
      </c>
      <c r="M45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0.10099956936604816</v>
      </c>
      <c r="N45" s="8">
        <v>-363536.71</v>
      </c>
      <c r="O45" s="8">
        <v>0</v>
      </c>
      <c r="P45" s="8">
        <v>0</v>
      </c>
      <c r="Q45" s="8">
        <v>0</v>
      </c>
      <c r="R45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-363536.71</v>
      </c>
      <c r="S45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45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26614.516552978275</v>
      </c>
    </row>
    <row r="46" spans="2:20" x14ac:dyDescent="0.25">
      <c r="B46" s="5" t="s">
        <v>221</v>
      </c>
      <c r="C46" s="5" t="s">
        <v>222</v>
      </c>
      <c r="D46" s="5" t="s">
        <v>14</v>
      </c>
      <c r="E46" s="5" t="s">
        <v>17</v>
      </c>
      <c r="F46" s="5" t="s">
        <v>216</v>
      </c>
      <c r="G46" s="5" t="s">
        <v>223</v>
      </c>
      <c r="H46" s="4" t="s">
        <v>11</v>
      </c>
      <c r="I46" s="6">
        <v>27784</v>
      </c>
      <c r="J46" s="8" t="s">
        <v>1187</v>
      </c>
      <c r="K46" s="8">
        <v>1029312.84</v>
      </c>
      <c r="L46" s="8">
        <v>17461705.600000001</v>
      </c>
      <c r="M46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5.8946867137652341E-2</v>
      </c>
      <c r="N46" s="8">
        <v>-22192267.719999999</v>
      </c>
      <c r="O46" s="8">
        <v>616958</v>
      </c>
      <c r="P46" s="8">
        <v>0</v>
      </c>
      <c r="Q46" s="8">
        <v>0</v>
      </c>
      <c r="R46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-21575309.719999999</v>
      </c>
      <c r="S46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46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1575762.1941822646</v>
      </c>
    </row>
    <row r="47" spans="2:20" x14ac:dyDescent="0.25">
      <c r="B47" s="5" t="s">
        <v>233</v>
      </c>
      <c r="C47" s="5" t="s">
        <v>234</v>
      </c>
      <c r="D47" s="5" t="s">
        <v>14</v>
      </c>
      <c r="E47" s="5" t="s">
        <v>17</v>
      </c>
      <c r="F47" s="5" t="s">
        <v>216</v>
      </c>
      <c r="G47" s="5" t="s">
        <v>235</v>
      </c>
      <c r="H47" s="4" t="s">
        <v>11</v>
      </c>
      <c r="I47" s="6">
        <v>27390</v>
      </c>
      <c r="J47" s="8"/>
      <c r="K47" s="8">
        <v>3044872.1</v>
      </c>
      <c r="L47" s="8">
        <v>17844550.219999999</v>
      </c>
      <c r="M47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0.17063316600646716</v>
      </c>
      <c r="N47" s="8">
        <v>-4694359.7</v>
      </c>
      <c r="O47" s="8">
        <v>0</v>
      </c>
      <c r="P47" s="8">
        <v>0</v>
      </c>
      <c r="Q47" s="8">
        <v>0</v>
      </c>
      <c r="R47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-4694359.7</v>
      </c>
      <c r="S47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47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343673.99633804278</v>
      </c>
    </row>
    <row r="48" spans="2:20" x14ac:dyDescent="0.25">
      <c r="B48" s="5" t="s">
        <v>1047</v>
      </c>
      <c r="C48" s="5" t="s">
        <v>1048</v>
      </c>
      <c r="D48" s="5" t="s">
        <v>14</v>
      </c>
      <c r="E48" s="5" t="s">
        <v>17</v>
      </c>
      <c r="F48" s="5" t="s">
        <v>1018</v>
      </c>
      <c r="G48" s="5" t="s">
        <v>1049</v>
      </c>
      <c r="H48" s="4" t="s">
        <v>11</v>
      </c>
      <c r="I48" s="6">
        <v>26958</v>
      </c>
      <c r="J48" s="8" t="s">
        <v>1187</v>
      </c>
      <c r="K48" s="8">
        <v>7496743.2699999996</v>
      </c>
      <c r="L48" s="8">
        <v>32452479.280000001</v>
      </c>
      <c r="M48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0.23100679628567347</v>
      </c>
      <c r="N48" s="8">
        <v>-19360083.449999999</v>
      </c>
      <c r="O48" s="8">
        <v>3101322</v>
      </c>
      <c r="P48" s="8">
        <v>0</v>
      </c>
      <c r="Q48" s="8">
        <v>0</v>
      </c>
      <c r="R48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-16258761.449999999</v>
      </c>
      <c r="S48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48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1190303.6580320871</v>
      </c>
    </row>
    <row r="49" spans="2:20" x14ac:dyDescent="0.25">
      <c r="B49" s="5" t="s">
        <v>266</v>
      </c>
      <c r="C49" s="5" t="s">
        <v>267</v>
      </c>
      <c r="D49" s="5" t="s">
        <v>14</v>
      </c>
      <c r="E49" s="5" t="s">
        <v>17</v>
      </c>
      <c r="F49" s="5" t="s">
        <v>216</v>
      </c>
      <c r="G49" s="5" t="s">
        <v>264</v>
      </c>
      <c r="H49" s="4" t="s">
        <v>11</v>
      </c>
      <c r="I49" s="6">
        <v>26733</v>
      </c>
      <c r="J49" s="8" t="s">
        <v>1188</v>
      </c>
      <c r="K49" s="8" t="s">
        <v>1186</v>
      </c>
      <c r="L49" s="8" t="s">
        <v>1186</v>
      </c>
      <c r="M49" s="9" t="str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/>
      </c>
      <c r="N49" s="8" t="s">
        <v>1186</v>
      </c>
      <c r="O49" s="8">
        <v>0</v>
      </c>
      <c r="P49" s="8">
        <v>0</v>
      </c>
      <c r="Q49" s="8">
        <v>0</v>
      </c>
      <c r="R49" s="8" t="str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ASSENTE</v>
      </c>
      <c r="S49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49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50" spans="2:20" x14ac:dyDescent="0.25">
      <c r="B50" s="5" t="s">
        <v>1136</v>
      </c>
      <c r="C50" s="5" t="s">
        <v>1137</v>
      </c>
      <c r="D50" s="5" t="s">
        <v>14</v>
      </c>
      <c r="E50" s="5" t="s">
        <v>17</v>
      </c>
      <c r="F50" s="5" t="s">
        <v>1117</v>
      </c>
      <c r="G50" s="5" t="s">
        <v>1138</v>
      </c>
      <c r="H50" s="4" t="s">
        <v>11</v>
      </c>
      <c r="I50" s="6">
        <v>26607</v>
      </c>
      <c r="J50" s="8"/>
      <c r="K50" s="8">
        <v>312992.12</v>
      </c>
      <c r="L50" s="8">
        <v>21462139.23</v>
      </c>
      <c r="M50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1.4583453990574079E-2</v>
      </c>
      <c r="N50" s="8"/>
      <c r="O50" s="8">
        <v>0</v>
      </c>
      <c r="P50" s="8">
        <v>0</v>
      </c>
      <c r="Q50" s="8">
        <v>0</v>
      </c>
      <c r="R50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50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50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51" spans="2:20" x14ac:dyDescent="0.25">
      <c r="B51" s="5" t="s">
        <v>418</v>
      </c>
      <c r="C51" s="5" t="s">
        <v>419</v>
      </c>
      <c r="D51" s="5" t="s">
        <v>14</v>
      </c>
      <c r="E51" s="5" t="s">
        <v>17</v>
      </c>
      <c r="F51" s="5" t="s">
        <v>392</v>
      </c>
      <c r="G51" s="5" t="s">
        <v>392</v>
      </c>
      <c r="H51" s="4" t="s">
        <v>11</v>
      </c>
      <c r="I51" s="6">
        <v>26368</v>
      </c>
      <c r="J51" s="8"/>
      <c r="K51" s="8">
        <v>1649845.96</v>
      </c>
      <c r="L51" s="8">
        <v>36722667.209999993</v>
      </c>
      <c r="M51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4.4927182183290011E-2</v>
      </c>
      <c r="N51" s="8"/>
      <c r="O51" s="8">
        <v>0</v>
      </c>
      <c r="P51" s="8">
        <v>0</v>
      </c>
      <c r="Q51" s="8">
        <v>0</v>
      </c>
      <c r="R51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51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51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52" spans="2:20" x14ac:dyDescent="0.25">
      <c r="B52" s="5" t="s">
        <v>183</v>
      </c>
      <c r="C52" s="5" t="s">
        <v>184</v>
      </c>
      <c r="D52" s="5" t="s">
        <v>14</v>
      </c>
      <c r="E52" s="5" t="s">
        <v>17</v>
      </c>
      <c r="F52" s="5" t="s">
        <v>148</v>
      </c>
      <c r="G52" s="5" t="s">
        <v>185</v>
      </c>
      <c r="H52" s="4" t="s">
        <v>11</v>
      </c>
      <c r="I52" s="6">
        <v>25853</v>
      </c>
      <c r="J52" s="8" t="s">
        <v>1187</v>
      </c>
      <c r="K52" s="8">
        <v>716609</v>
      </c>
      <c r="L52" s="8">
        <v>13781011.18</v>
      </c>
      <c r="M52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5.1999740123569074E-2</v>
      </c>
      <c r="N52" s="8">
        <v>-8203123.4299999997</v>
      </c>
      <c r="O52" s="8">
        <v>0</v>
      </c>
      <c r="P52" s="8">
        <v>0</v>
      </c>
      <c r="Q52" s="8">
        <v>0</v>
      </c>
      <c r="R52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-8203123.4299999997</v>
      </c>
      <c r="S52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52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599118.7122204958</v>
      </c>
    </row>
    <row r="53" spans="2:20" x14ac:dyDescent="0.25">
      <c r="B53" s="5" t="s">
        <v>984</v>
      </c>
      <c r="C53" s="5" t="s">
        <v>985</v>
      </c>
      <c r="D53" s="5" t="s">
        <v>14</v>
      </c>
      <c r="E53" s="5" t="s">
        <v>17</v>
      </c>
      <c r="F53" s="5" t="s">
        <v>774</v>
      </c>
      <c r="G53" s="5" t="s">
        <v>780</v>
      </c>
      <c r="H53" s="4" t="s">
        <v>11</v>
      </c>
      <c r="I53" s="6">
        <v>25593</v>
      </c>
      <c r="J53" s="8"/>
      <c r="K53" s="8">
        <v>6909961.0999999996</v>
      </c>
      <c r="L53" s="8">
        <v>32072422.369999997</v>
      </c>
      <c r="M53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0.21544868112186813</v>
      </c>
      <c r="N53" s="8">
        <v>-17694604.390000001</v>
      </c>
      <c r="O53" s="8">
        <v>0</v>
      </c>
      <c r="P53" s="8">
        <v>0</v>
      </c>
      <c r="Q53" s="8">
        <v>0</v>
      </c>
      <c r="R53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-17694604.390000001</v>
      </c>
      <c r="S53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53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1295421.6960263986</v>
      </c>
    </row>
    <row r="54" spans="2:20" x14ac:dyDescent="0.25">
      <c r="B54" s="5" t="s">
        <v>271</v>
      </c>
      <c r="C54" s="5" t="s">
        <v>272</v>
      </c>
      <c r="D54" s="5" t="s">
        <v>14</v>
      </c>
      <c r="E54" s="5" t="s">
        <v>17</v>
      </c>
      <c r="F54" s="5" t="s">
        <v>216</v>
      </c>
      <c r="G54" s="5" t="s">
        <v>273</v>
      </c>
      <c r="H54" s="4" t="s">
        <v>11</v>
      </c>
      <c r="I54" s="6">
        <v>25419</v>
      </c>
      <c r="J54" s="8"/>
      <c r="K54" s="8">
        <v>1576869.6</v>
      </c>
      <c r="L54" s="8">
        <v>26666623.82</v>
      </c>
      <c r="M54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5.9132705011473781E-2</v>
      </c>
      <c r="N54" s="8"/>
      <c r="O54" s="8">
        <v>0</v>
      </c>
      <c r="P54" s="8">
        <v>0</v>
      </c>
      <c r="Q54" s="8">
        <v>0</v>
      </c>
      <c r="R54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54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54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55" spans="2:20" x14ac:dyDescent="0.25">
      <c r="B55" s="5" t="s">
        <v>1090</v>
      </c>
      <c r="C55" s="5" t="s">
        <v>1091</v>
      </c>
      <c r="D55" s="5" t="s">
        <v>14</v>
      </c>
      <c r="E55" s="5" t="s">
        <v>17</v>
      </c>
      <c r="F55" s="5" t="s">
        <v>1054</v>
      </c>
      <c r="G55" s="5" t="s">
        <v>1061</v>
      </c>
      <c r="H55" s="4" t="s">
        <v>11</v>
      </c>
      <c r="I55" s="6">
        <v>23694</v>
      </c>
      <c r="J55" s="8"/>
      <c r="K55" s="8">
        <v>3631000</v>
      </c>
      <c r="L55" s="8">
        <v>32321135.079999998</v>
      </c>
      <c r="M55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0.11234135159587348</v>
      </c>
      <c r="N55" s="8">
        <v>-30738795.649999999</v>
      </c>
      <c r="O55" s="8">
        <v>0</v>
      </c>
      <c r="P55" s="8">
        <v>0</v>
      </c>
      <c r="Q55" s="8">
        <v>0</v>
      </c>
      <c r="R55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-30738795.649999999</v>
      </c>
      <c r="S55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55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2250386.7233808148</v>
      </c>
    </row>
    <row r="56" spans="2:20" x14ac:dyDescent="0.25">
      <c r="B56" s="5" t="s">
        <v>236</v>
      </c>
      <c r="C56" s="5" t="s">
        <v>237</v>
      </c>
      <c r="D56" s="5" t="s">
        <v>14</v>
      </c>
      <c r="E56" s="5" t="s">
        <v>17</v>
      </c>
      <c r="F56" s="5" t="s">
        <v>216</v>
      </c>
      <c r="G56" s="5" t="s">
        <v>238</v>
      </c>
      <c r="H56" s="4" t="s">
        <v>11</v>
      </c>
      <c r="I56" s="6">
        <v>23052</v>
      </c>
      <c r="J56" s="8"/>
      <c r="K56" s="8">
        <v>2893342.82</v>
      </c>
      <c r="L56" s="8">
        <v>16805704.039999999</v>
      </c>
      <c r="M56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0.17216433260477673</v>
      </c>
      <c r="N56" s="8">
        <v>-9189632.6400000006</v>
      </c>
      <c r="O56" s="8">
        <v>474617</v>
      </c>
      <c r="P56" s="8">
        <v>0</v>
      </c>
      <c r="Q56" s="8">
        <v>0</v>
      </c>
      <c r="R56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-8715015.6400000006</v>
      </c>
      <c r="S56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56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638026.15149992565</v>
      </c>
    </row>
    <row r="57" spans="2:20" x14ac:dyDescent="0.25">
      <c r="B57" s="5" t="s">
        <v>346</v>
      </c>
      <c r="C57" s="5" t="s">
        <v>347</v>
      </c>
      <c r="D57" s="5" t="s">
        <v>14</v>
      </c>
      <c r="E57" s="5" t="s">
        <v>17</v>
      </c>
      <c r="F57" s="5" t="s">
        <v>216</v>
      </c>
      <c r="G57" s="5" t="s">
        <v>348</v>
      </c>
      <c r="H57" s="4" t="s">
        <v>11</v>
      </c>
      <c r="I57" s="6">
        <v>22793</v>
      </c>
      <c r="J57" s="8"/>
      <c r="K57" s="8">
        <v>2749630.59</v>
      </c>
      <c r="L57" s="8">
        <v>18331167.27</v>
      </c>
      <c r="M57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0.14999757241318326</v>
      </c>
      <c r="N57" s="8">
        <v>-2255763.61</v>
      </c>
      <c r="O57" s="8">
        <v>0</v>
      </c>
      <c r="P57" s="8">
        <v>0</v>
      </c>
      <c r="Q57" s="8">
        <v>0</v>
      </c>
      <c r="R57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-2255763.61</v>
      </c>
      <c r="S57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57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165144.41674391294</v>
      </c>
    </row>
    <row r="58" spans="2:20" x14ac:dyDescent="0.25">
      <c r="B58" s="5" t="s">
        <v>1085</v>
      </c>
      <c r="C58" s="5" t="s">
        <v>1086</v>
      </c>
      <c r="D58" s="5" t="s">
        <v>14</v>
      </c>
      <c r="E58" s="5" t="s">
        <v>17</v>
      </c>
      <c r="F58" s="5" t="s">
        <v>1054</v>
      </c>
      <c r="G58" s="5" t="s">
        <v>1071</v>
      </c>
      <c r="H58" s="4" t="s">
        <v>11</v>
      </c>
      <c r="I58" s="6">
        <v>22332</v>
      </c>
      <c r="J58" s="8"/>
      <c r="K58" s="8" t="s">
        <v>1186</v>
      </c>
      <c r="L58" s="8" t="s">
        <v>1186</v>
      </c>
      <c r="M58" s="9" t="str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/>
      </c>
      <c r="N58" s="8" t="s">
        <v>1186</v>
      </c>
      <c r="O58" s="8">
        <v>0</v>
      </c>
      <c r="P58" s="8">
        <v>0</v>
      </c>
      <c r="Q58" s="8">
        <v>0</v>
      </c>
      <c r="R58" s="8" t="str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ASSENTE</v>
      </c>
      <c r="S58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58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59" spans="2:20" x14ac:dyDescent="0.25">
      <c r="B59" s="5" t="s">
        <v>1092</v>
      </c>
      <c r="C59" s="5" t="s">
        <v>1093</v>
      </c>
      <c r="D59" s="5" t="s">
        <v>14</v>
      </c>
      <c r="E59" s="5" t="s">
        <v>17</v>
      </c>
      <c r="F59" s="5" t="s">
        <v>1054</v>
      </c>
      <c r="G59" s="5" t="s">
        <v>1094</v>
      </c>
      <c r="H59" s="4" t="s">
        <v>11</v>
      </c>
      <c r="I59" s="6">
        <v>21758</v>
      </c>
      <c r="J59" s="8" t="s">
        <v>1188</v>
      </c>
      <c r="K59" s="8" t="s">
        <v>1186</v>
      </c>
      <c r="L59" s="8" t="s">
        <v>1186</v>
      </c>
      <c r="M59" s="9" t="str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/>
      </c>
      <c r="N59" s="8" t="s">
        <v>1186</v>
      </c>
      <c r="O59" s="8">
        <v>0</v>
      </c>
      <c r="P59" s="8">
        <v>0</v>
      </c>
      <c r="Q59" s="8">
        <v>0</v>
      </c>
      <c r="R59" s="8" t="str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ASSENTE</v>
      </c>
      <c r="S59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59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60" spans="2:20" x14ac:dyDescent="0.25">
      <c r="B60" s="5" t="s">
        <v>97</v>
      </c>
      <c r="C60" s="5" t="s">
        <v>98</v>
      </c>
      <c r="D60" s="5" t="s">
        <v>14</v>
      </c>
      <c r="E60" s="5" t="s">
        <v>17</v>
      </c>
      <c r="F60" s="5" t="s">
        <v>18</v>
      </c>
      <c r="G60" s="5" t="s">
        <v>99</v>
      </c>
      <c r="H60" s="4" t="s">
        <v>11</v>
      </c>
      <c r="I60" s="6">
        <v>21551</v>
      </c>
      <c r="J60" s="8"/>
      <c r="K60" s="8">
        <v>2203000</v>
      </c>
      <c r="L60" s="8">
        <v>20235863.469999999</v>
      </c>
      <c r="M60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0.10886612292408396</v>
      </c>
      <c r="N60" s="8">
        <v>-2051693.46</v>
      </c>
      <c r="O60" s="8">
        <v>0</v>
      </c>
      <c r="P60" s="8">
        <v>0</v>
      </c>
      <c r="Q60" s="8">
        <v>0</v>
      </c>
      <c r="R60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-2051693.46</v>
      </c>
      <c r="S60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60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150204.44442270292</v>
      </c>
    </row>
    <row r="61" spans="2:20" x14ac:dyDescent="0.25">
      <c r="B61" s="5" t="s">
        <v>1079</v>
      </c>
      <c r="C61" s="5" t="s">
        <v>1080</v>
      </c>
      <c r="D61" s="5" t="s">
        <v>14</v>
      </c>
      <c r="E61" s="5" t="s">
        <v>17</v>
      </c>
      <c r="F61" s="5" t="s">
        <v>1054</v>
      </c>
      <c r="G61" s="5" t="s">
        <v>1081</v>
      </c>
      <c r="H61" s="4" t="s">
        <v>11</v>
      </c>
      <c r="I61" s="6">
        <v>21359</v>
      </c>
      <c r="J61" s="8" t="s">
        <v>1188</v>
      </c>
      <c r="K61" s="8">
        <v>1861069.87</v>
      </c>
      <c r="L61" s="8">
        <v>15903056.99</v>
      </c>
      <c r="M61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0.11702591968137065</v>
      </c>
      <c r="N61" s="8">
        <v>-10593454.220000001</v>
      </c>
      <c r="O61" s="8">
        <v>0</v>
      </c>
      <c r="P61" s="8">
        <v>0</v>
      </c>
      <c r="Q61" s="8">
        <v>0</v>
      </c>
      <c r="R61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-10593454.220000001</v>
      </c>
      <c r="S61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61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775546.60901070375</v>
      </c>
    </row>
    <row r="62" spans="2:20" x14ac:dyDescent="0.25">
      <c r="B62" s="5" t="s">
        <v>192</v>
      </c>
      <c r="C62" s="5" t="s">
        <v>193</v>
      </c>
      <c r="D62" s="5" t="s">
        <v>14</v>
      </c>
      <c r="E62" s="5" t="s">
        <v>17</v>
      </c>
      <c r="F62" s="5" t="s">
        <v>148</v>
      </c>
      <c r="G62" s="5" t="s">
        <v>194</v>
      </c>
      <c r="H62" s="4" t="s">
        <v>11</v>
      </c>
      <c r="I62" s="6">
        <v>21095</v>
      </c>
      <c r="J62" s="8" t="s">
        <v>1188</v>
      </c>
      <c r="K62" s="8">
        <v>730000</v>
      </c>
      <c r="L62" s="8">
        <v>15767651.279999999</v>
      </c>
      <c r="M62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4.6297320192890519E-2</v>
      </c>
      <c r="N62" s="8">
        <v>-5604330.1299999999</v>
      </c>
      <c r="O62" s="8">
        <v>0</v>
      </c>
      <c r="P62" s="8">
        <v>0</v>
      </c>
      <c r="Q62" s="8">
        <v>0</v>
      </c>
      <c r="R62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-5604330.1299999999</v>
      </c>
      <c r="S62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62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409314.70542850572</v>
      </c>
    </row>
    <row r="63" spans="2:20" x14ac:dyDescent="0.25">
      <c r="B63" s="5" t="s">
        <v>431</v>
      </c>
      <c r="C63" s="5" t="s">
        <v>432</v>
      </c>
      <c r="D63" s="5" t="s">
        <v>14</v>
      </c>
      <c r="E63" s="5" t="s">
        <v>17</v>
      </c>
      <c r="F63" s="5" t="s">
        <v>392</v>
      </c>
      <c r="G63" s="5" t="s">
        <v>397</v>
      </c>
      <c r="H63" s="4" t="s">
        <v>11</v>
      </c>
      <c r="I63" s="6">
        <v>21043</v>
      </c>
      <c r="J63" s="8" t="s">
        <v>1188</v>
      </c>
      <c r="K63" s="8" t="s">
        <v>1186</v>
      </c>
      <c r="L63" s="8" t="s">
        <v>1186</v>
      </c>
      <c r="M63" s="9" t="str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/>
      </c>
      <c r="N63" s="8" t="s">
        <v>1186</v>
      </c>
      <c r="O63" s="8">
        <v>0</v>
      </c>
      <c r="P63" s="8">
        <v>0</v>
      </c>
      <c r="Q63" s="8">
        <v>0</v>
      </c>
      <c r="R63" s="8" t="str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ASSENTE</v>
      </c>
      <c r="S63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63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64" spans="2:20" x14ac:dyDescent="0.25">
      <c r="B64" s="5" t="s">
        <v>1104</v>
      </c>
      <c r="C64" s="5" t="s">
        <v>1105</v>
      </c>
      <c r="D64" s="5" t="s">
        <v>14</v>
      </c>
      <c r="E64" s="5" t="s">
        <v>17</v>
      </c>
      <c r="F64" s="5" t="s">
        <v>1054</v>
      </c>
      <c r="G64" s="5" t="s">
        <v>1106</v>
      </c>
      <c r="H64" s="4" t="s">
        <v>11</v>
      </c>
      <c r="I64" s="6">
        <v>20750</v>
      </c>
      <c r="J64" s="8" t="s">
        <v>1188</v>
      </c>
      <c r="K64" s="8" t="s">
        <v>1186</v>
      </c>
      <c r="L64" s="8" t="s">
        <v>1186</v>
      </c>
      <c r="M64" s="9" t="str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/>
      </c>
      <c r="N64" s="8" t="s">
        <v>1186</v>
      </c>
      <c r="O64" s="8">
        <v>0</v>
      </c>
      <c r="P64" s="8">
        <v>0</v>
      </c>
      <c r="Q64" s="8">
        <v>0</v>
      </c>
      <c r="R64" s="8" t="str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ASSENTE</v>
      </c>
      <c r="S64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64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65" spans="2:20" x14ac:dyDescent="0.25">
      <c r="B65" s="5" t="s">
        <v>375</v>
      </c>
      <c r="C65" s="5" t="s">
        <v>376</v>
      </c>
      <c r="D65" s="5" t="s">
        <v>14</v>
      </c>
      <c r="E65" s="5" t="s">
        <v>17</v>
      </c>
      <c r="F65" s="5" t="s">
        <v>216</v>
      </c>
      <c r="G65" s="5" t="s">
        <v>377</v>
      </c>
      <c r="H65" s="4" t="s">
        <v>6</v>
      </c>
      <c r="I65" s="6">
        <v>19865</v>
      </c>
      <c r="J65" s="8" t="s">
        <v>1187</v>
      </c>
      <c r="K65" s="8">
        <v>8759970.0099999998</v>
      </c>
      <c r="L65" s="8">
        <v>15483279.040000001</v>
      </c>
      <c r="M65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0.56576969176678993</v>
      </c>
      <c r="N65" s="8">
        <v>-1106335.99</v>
      </c>
      <c r="O65" s="8">
        <v>0</v>
      </c>
      <c r="P65" s="8">
        <v>0</v>
      </c>
      <c r="Q65" s="8">
        <v>0</v>
      </c>
      <c r="R65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-1106335.99</v>
      </c>
      <c r="S65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65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80994.839610587354</v>
      </c>
    </row>
    <row r="66" spans="2:20" x14ac:dyDescent="0.25">
      <c r="B66" s="5" t="s">
        <v>1010</v>
      </c>
      <c r="C66" s="5" t="s">
        <v>1011</v>
      </c>
      <c r="D66" s="5" t="s">
        <v>14</v>
      </c>
      <c r="E66" s="5" t="s">
        <v>17</v>
      </c>
      <c r="F66" s="5" t="s">
        <v>774</v>
      </c>
      <c r="G66" s="5" t="s">
        <v>1012</v>
      </c>
      <c r="H66" s="4" t="s">
        <v>6</v>
      </c>
      <c r="I66" s="6">
        <v>19501</v>
      </c>
      <c r="J66" s="8"/>
      <c r="K66" s="8" t="s">
        <v>1186</v>
      </c>
      <c r="L66" s="8">
        <v>14490291.059999999</v>
      </c>
      <c r="M66" s="9" t="str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/>
      </c>
      <c r="N66" s="8">
        <v>-9933483.2300000004</v>
      </c>
      <c r="O66" s="8">
        <v>412827</v>
      </c>
      <c r="P66" s="8">
        <v>0</v>
      </c>
      <c r="Q66" s="8">
        <v>0</v>
      </c>
      <c r="R66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-9520656.2300000004</v>
      </c>
      <c r="S66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66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67" spans="2:20" x14ac:dyDescent="0.25">
      <c r="B67" s="5" t="s">
        <v>1039</v>
      </c>
      <c r="C67" s="5" t="s">
        <v>1040</v>
      </c>
      <c r="D67" s="5" t="s">
        <v>14</v>
      </c>
      <c r="E67" s="5" t="s">
        <v>17</v>
      </c>
      <c r="F67" s="5" t="s">
        <v>1018</v>
      </c>
      <c r="G67" s="5" t="s">
        <v>1041</v>
      </c>
      <c r="H67" s="4" t="s">
        <v>6</v>
      </c>
      <c r="I67" s="6">
        <v>19084</v>
      </c>
      <c r="J67" s="8" t="s">
        <v>1187</v>
      </c>
      <c r="K67" s="8">
        <v>5164708.24</v>
      </c>
      <c r="L67" s="8">
        <v>28109412.939999998</v>
      </c>
      <c r="M67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0.18373589839902224</v>
      </c>
      <c r="N67" s="8">
        <v>-27069598.190000001</v>
      </c>
      <c r="O67" s="8">
        <v>868936</v>
      </c>
      <c r="P67" s="8">
        <v>0</v>
      </c>
      <c r="Q67" s="8">
        <v>0</v>
      </c>
      <c r="R67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-26200662.190000001</v>
      </c>
      <c r="S67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67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1918150.0475006967</v>
      </c>
    </row>
    <row r="68" spans="2:20" x14ac:dyDescent="0.25">
      <c r="B68" s="5" t="s">
        <v>239</v>
      </c>
      <c r="C68" s="5" t="s">
        <v>240</v>
      </c>
      <c r="D68" s="5" t="s">
        <v>14</v>
      </c>
      <c r="E68" s="5" t="s">
        <v>17</v>
      </c>
      <c r="F68" s="5" t="s">
        <v>216</v>
      </c>
      <c r="G68" s="5" t="s">
        <v>241</v>
      </c>
      <c r="H68" s="4" t="s">
        <v>6</v>
      </c>
      <c r="I68" s="6">
        <v>18523</v>
      </c>
      <c r="J68" s="8"/>
      <c r="K68" s="8">
        <v>1044330.4</v>
      </c>
      <c r="L68" s="8">
        <v>22345942.239999998</v>
      </c>
      <c r="M68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4.6734677320100337E-2</v>
      </c>
      <c r="N68" s="8"/>
      <c r="O68" s="8">
        <v>0</v>
      </c>
      <c r="P68" s="8">
        <v>0</v>
      </c>
      <c r="Q68" s="8">
        <v>0</v>
      </c>
      <c r="R68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68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68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69" spans="2:20" x14ac:dyDescent="0.25">
      <c r="B69" s="5" t="s">
        <v>115</v>
      </c>
      <c r="C69" s="5" t="s">
        <v>116</v>
      </c>
      <c r="D69" s="5" t="s">
        <v>14</v>
      </c>
      <c r="E69" s="5" t="s">
        <v>17</v>
      </c>
      <c r="F69" s="5" t="s">
        <v>18</v>
      </c>
      <c r="G69" s="5" t="s">
        <v>30</v>
      </c>
      <c r="H69" s="4" t="s">
        <v>6</v>
      </c>
      <c r="I69" s="6">
        <v>18050</v>
      </c>
      <c r="J69" s="8"/>
      <c r="K69" s="8">
        <v>896433.26</v>
      </c>
      <c r="L69" s="8">
        <v>20755514.170000002</v>
      </c>
      <c r="M69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4.3190125412344814E-2</v>
      </c>
      <c r="N69" s="8">
        <v>-1600826.33</v>
      </c>
      <c r="O69" s="8">
        <v>0</v>
      </c>
      <c r="P69" s="8">
        <v>0</v>
      </c>
      <c r="Q69" s="8">
        <v>0</v>
      </c>
      <c r="R69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-1600826.33</v>
      </c>
      <c r="S69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69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116917.05208417941</v>
      </c>
    </row>
    <row r="70" spans="2:20" x14ac:dyDescent="0.25">
      <c r="B70" s="5" t="s">
        <v>227</v>
      </c>
      <c r="C70" s="5" t="s">
        <v>228</v>
      </c>
      <c r="D70" s="5" t="s">
        <v>14</v>
      </c>
      <c r="E70" s="5" t="s">
        <v>17</v>
      </c>
      <c r="F70" s="5" t="s">
        <v>216</v>
      </c>
      <c r="G70" s="5" t="s">
        <v>229</v>
      </c>
      <c r="H70" s="4" t="s">
        <v>6</v>
      </c>
      <c r="I70" s="6">
        <v>17828</v>
      </c>
      <c r="J70" s="8"/>
      <c r="K70" s="8">
        <v>732624.51</v>
      </c>
      <c r="L70" s="8">
        <v>13896836.859999999</v>
      </c>
      <c r="M70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5.2718796182227044E-2</v>
      </c>
      <c r="N70" s="8">
        <v>-2438644.36</v>
      </c>
      <c r="O70" s="8">
        <v>0</v>
      </c>
      <c r="P70" s="8">
        <v>0</v>
      </c>
      <c r="Q70" s="8">
        <v>0</v>
      </c>
      <c r="R70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-2438644.36</v>
      </c>
      <c r="S70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70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178107.45882278832</v>
      </c>
    </row>
    <row r="71" spans="2:20" x14ac:dyDescent="0.25">
      <c r="B71" s="5" t="s">
        <v>218</v>
      </c>
      <c r="C71" s="5" t="s">
        <v>219</v>
      </c>
      <c r="D71" s="5" t="s">
        <v>14</v>
      </c>
      <c r="E71" s="5" t="s">
        <v>17</v>
      </c>
      <c r="F71" s="5" t="s">
        <v>216</v>
      </c>
      <c r="G71" s="5" t="s">
        <v>220</v>
      </c>
      <c r="H71" s="4" t="s">
        <v>6</v>
      </c>
      <c r="I71" s="6">
        <v>17662</v>
      </c>
      <c r="J71" s="8"/>
      <c r="K71" s="8">
        <v>1902676</v>
      </c>
      <c r="L71" s="8">
        <v>17474193.5</v>
      </c>
      <c r="M71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0.10888491076855707</v>
      </c>
      <c r="N71" s="8">
        <v>-6895047.29</v>
      </c>
      <c r="O71" s="8">
        <v>0</v>
      </c>
      <c r="P71" s="8">
        <v>0</v>
      </c>
      <c r="Q71" s="8">
        <v>0</v>
      </c>
      <c r="R71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-6895047.29</v>
      </c>
      <c r="S71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71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504786.29856465664</v>
      </c>
    </row>
    <row r="72" spans="2:20" x14ac:dyDescent="0.25">
      <c r="B72" s="5" t="s">
        <v>1069</v>
      </c>
      <c r="C72" s="5" t="s">
        <v>1070</v>
      </c>
      <c r="D72" s="5" t="s">
        <v>14</v>
      </c>
      <c r="E72" s="5" t="s">
        <v>17</v>
      </c>
      <c r="F72" s="5" t="s">
        <v>1054</v>
      </c>
      <c r="G72" s="5" t="s">
        <v>1072</v>
      </c>
      <c r="H72" s="4" t="s">
        <v>6</v>
      </c>
      <c r="I72" s="6">
        <v>16870</v>
      </c>
      <c r="J72" s="8"/>
      <c r="K72" s="8">
        <v>1173493.1599999999</v>
      </c>
      <c r="L72" s="8">
        <v>14332488.260000002</v>
      </c>
      <c r="M72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8.1876443134794502E-2</v>
      </c>
      <c r="N72" s="8">
        <v>-6492166.5499999998</v>
      </c>
      <c r="O72" s="8">
        <v>808851</v>
      </c>
      <c r="P72" s="8">
        <v>0</v>
      </c>
      <c r="Q72" s="8">
        <v>0</v>
      </c>
      <c r="R72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-5683315.5499999998</v>
      </c>
      <c r="S72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72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697555.67993706372</v>
      </c>
    </row>
    <row r="73" spans="2:20" x14ac:dyDescent="0.25">
      <c r="B73" s="5" t="s">
        <v>370</v>
      </c>
      <c r="C73" s="5" t="s">
        <v>371</v>
      </c>
      <c r="D73" s="5" t="s">
        <v>14</v>
      </c>
      <c r="E73" s="5" t="s">
        <v>17</v>
      </c>
      <c r="F73" s="5" t="s">
        <v>216</v>
      </c>
      <c r="G73" s="5" t="s">
        <v>297</v>
      </c>
      <c r="H73" s="4" t="s">
        <v>6</v>
      </c>
      <c r="I73" s="6">
        <v>16385</v>
      </c>
      <c r="J73" s="8"/>
      <c r="K73" s="8">
        <v>1178395.51</v>
      </c>
      <c r="L73" s="8">
        <v>13664540.560000001</v>
      </c>
      <c r="M73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8.6237477566534437E-2</v>
      </c>
      <c r="N73" s="8">
        <v>-11190141.5</v>
      </c>
      <c r="O73" s="8">
        <v>1889058</v>
      </c>
      <c r="P73" s="8">
        <v>0</v>
      </c>
      <c r="Q73" s="8">
        <v>0</v>
      </c>
      <c r="R73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-9301083.5</v>
      </c>
      <c r="S73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73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1141591.3066790572</v>
      </c>
    </row>
    <row r="74" spans="2:20" x14ac:dyDescent="0.25">
      <c r="B74" s="5" t="s">
        <v>317</v>
      </c>
      <c r="C74" s="5" t="s">
        <v>318</v>
      </c>
      <c r="D74" s="5" t="s">
        <v>14</v>
      </c>
      <c r="E74" s="5" t="s">
        <v>17</v>
      </c>
      <c r="F74" s="5" t="s">
        <v>216</v>
      </c>
      <c r="G74" s="5" t="s">
        <v>254</v>
      </c>
      <c r="H74" s="4" t="s">
        <v>6</v>
      </c>
      <c r="I74" s="6">
        <v>16203</v>
      </c>
      <c r="J74" s="8" t="s">
        <v>1187</v>
      </c>
      <c r="K74" s="8">
        <v>2421579.3199999998</v>
      </c>
      <c r="L74" s="8">
        <v>23204943.119999997</v>
      </c>
      <c r="M74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0.10435618426114031</v>
      </c>
      <c r="N74" s="8">
        <v>-15621493.32</v>
      </c>
      <c r="O74" s="8">
        <v>1250256</v>
      </c>
      <c r="P74" s="8">
        <v>0</v>
      </c>
      <c r="Q74" s="8">
        <v>0</v>
      </c>
      <c r="R74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-14371237.32</v>
      </c>
      <c r="S74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74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1052118.047555415</v>
      </c>
    </row>
    <row r="75" spans="2:20" x14ac:dyDescent="0.25">
      <c r="B75" s="5" t="s">
        <v>1030</v>
      </c>
      <c r="C75" s="5" t="s">
        <v>1031</v>
      </c>
      <c r="D75" s="5" t="s">
        <v>14</v>
      </c>
      <c r="E75" s="5" t="s">
        <v>17</v>
      </c>
      <c r="F75" s="5" t="s">
        <v>1018</v>
      </c>
      <c r="G75" s="5" t="s">
        <v>1032</v>
      </c>
      <c r="H75" s="4" t="s">
        <v>6</v>
      </c>
      <c r="I75" s="6">
        <v>16088</v>
      </c>
      <c r="J75" s="8" t="s">
        <v>1188</v>
      </c>
      <c r="K75" s="8" t="s">
        <v>1186</v>
      </c>
      <c r="L75" s="8" t="s">
        <v>1186</v>
      </c>
      <c r="M75" s="9" t="str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/>
      </c>
      <c r="N75" s="8" t="s">
        <v>1186</v>
      </c>
      <c r="O75" s="8">
        <v>0</v>
      </c>
      <c r="P75" s="8">
        <v>0</v>
      </c>
      <c r="Q75" s="8">
        <v>0</v>
      </c>
      <c r="R75" s="8" t="str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ASSENTE</v>
      </c>
      <c r="S75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75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76" spans="2:20" x14ac:dyDescent="0.25">
      <c r="B76" s="5" t="s">
        <v>100</v>
      </c>
      <c r="C76" s="5" t="s">
        <v>101</v>
      </c>
      <c r="D76" s="5" t="s">
        <v>14</v>
      </c>
      <c r="E76" s="5" t="s">
        <v>17</v>
      </c>
      <c r="F76" s="5" t="s">
        <v>18</v>
      </c>
      <c r="G76" s="5" t="s">
        <v>102</v>
      </c>
      <c r="H76" s="4" t="s">
        <v>6</v>
      </c>
      <c r="I76" s="6">
        <v>16055</v>
      </c>
      <c r="J76" s="8"/>
      <c r="K76" s="8">
        <v>2983047.93</v>
      </c>
      <c r="L76" s="8" t="s">
        <v>1186</v>
      </c>
      <c r="M76" s="9" t="str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/>
      </c>
      <c r="N76" s="8" t="s">
        <v>1186</v>
      </c>
      <c r="O76" s="8">
        <v>0</v>
      </c>
      <c r="P76" s="8">
        <v>0</v>
      </c>
      <c r="Q76" s="8">
        <v>0</v>
      </c>
      <c r="R76" s="8" t="str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ASSENTE</v>
      </c>
      <c r="S76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76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77" spans="2:20" x14ac:dyDescent="0.25">
      <c r="B77" s="5" t="s">
        <v>1128</v>
      </c>
      <c r="C77" s="5" t="s">
        <v>1129</v>
      </c>
      <c r="D77" s="5" t="s">
        <v>14</v>
      </c>
      <c r="E77" s="5" t="s">
        <v>17</v>
      </c>
      <c r="F77" s="5" t="s">
        <v>1117</v>
      </c>
      <c r="G77" s="5" t="s">
        <v>1130</v>
      </c>
      <c r="H77" s="4" t="s">
        <v>6</v>
      </c>
      <c r="I77" s="6">
        <v>14717</v>
      </c>
      <c r="J77" s="8"/>
      <c r="K77" s="8">
        <v>2220884.7999999998</v>
      </c>
      <c r="L77" s="8">
        <v>18942540.689999998</v>
      </c>
      <c r="M77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0.1172432376599002</v>
      </c>
      <c r="N77" s="8">
        <v>-2444588.4300000002</v>
      </c>
      <c r="O77" s="8">
        <v>0</v>
      </c>
      <c r="P77" s="8">
        <v>0</v>
      </c>
      <c r="Q77" s="8">
        <v>0</v>
      </c>
      <c r="R77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-2444588.4300000002</v>
      </c>
      <c r="S77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77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178968.27870685791</v>
      </c>
    </row>
    <row r="78" spans="2:20" x14ac:dyDescent="0.25">
      <c r="B78" s="5" t="s">
        <v>322</v>
      </c>
      <c r="C78" s="5" t="s">
        <v>323</v>
      </c>
      <c r="D78" s="5" t="s">
        <v>14</v>
      </c>
      <c r="E78" s="5" t="s">
        <v>17</v>
      </c>
      <c r="F78" s="5" t="s">
        <v>216</v>
      </c>
      <c r="G78" s="5" t="s">
        <v>324</v>
      </c>
      <c r="H78" s="4" t="s">
        <v>6</v>
      </c>
      <c r="I78" s="6">
        <v>14595</v>
      </c>
      <c r="J78" s="8"/>
      <c r="K78" s="8">
        <v>390770.01</v>
      </c>
      <c r="L78" s="8">
        <v>10469320.780000001</v>
      </c>
      <c r="M78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3.7325249480033601E-2</v>
      </c>
      <c r="N78" s="8">
        <v>-11883714.539999999</v>
      </c>
      <c r="O78" s="8">
        <v>394110</v>
      </c>
      <c r="P78" s="8">
        <v>0</v>
      </c>
      <c r="Q78" s="8">
        <v>0</v>
      </c>
      <c r="R78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-11489604.539999999</v>
      </c>
      <c r="S78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78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839148.29938473343</v>
      </c>
    </row>
    <row r="79" spans="2:20" x14ac:dyDescent="0.25">
      <c r="B79" s="5" t="s">
        <v>340</v>
      </c>
      <c r="C79" s="5" t="s">
        <v>341</v>
      </c>
      <c r="D79" s="5" t="s">
        <v>14</v>
      </c>
      <c r="E79" s="5" t="s">
        <v>17</v>
      </c>
      <c r="F79" s="5" t="s">
        <v>216</v>
      </c>
      <c r="G79" s="5" t="s">
        <v>342</v>
      </c>
      <c r="H79" s="4" t="s">
        <v>6</v>
      </c>
      <c r="I79" s="6">
        <v>14137</v>
      </c>
      <c r="J79" s="8" t="s">
        <v>1187</v>
      </c>
      <c r="K79" s="8">
        <v>2093539.01</v>
      </c>
      <c r="L79" s="8">
        <v>15391568.640000001</v>
      </c>
      <c r="M79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0.13601856048377406</v>
      </c>
      <c r="N79" s="8">
        <v>-9680287.6999999993</v>
      </c>
      <c r="O79" s="8">
        <v>0</v>
      </c>
      <c r="P79" s="8">
        <v>0</v>
      </c>
      <c r="Q79" s="8">
        <v>0</v>
      </c>
      <c r="R79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-9680287.6999999993</v>
      </c>
      <c r="S79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79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708693.70311802067</v>
      </c>
    </row>
    <row r="80" spans="2:20" x14ac:dyDescent="0.25">
      <c r="B80" s="5" t="s">
        <v>859</v>
      </c>
      <c r="C80" s="5" t="s">
        <v>860</v>
      </c>
      <c r="D80" s="5" t="s">
        <v>14</v>
      </c>
      <c r="E80" s="5" t="s">
        <v>17</v>
      </c>
      <c r="F80" s="5" t="s">
        <v>774</v>
      </c>
      <c r="G80" s="5" t="s">
        <v>829</v>
      </c>
      <c r="H80" s="4" t="s">
        <v>6</v>
      </c>
      <c r="I80" s="6">
        <v>14035</v>
      </c>
      <c r="J80" s="8"/>
      <c r="K80" s="8">
        <v>2067629.3</v>
      </c>
      <c r="L80" s="8">
        <v>22449647.079999998</v>
      </c>
      <c r="M80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9.2100748516533035E-2</v>
      </c>
      <c r="N80" s="8"/>
      <c r="O80" s="8">
        <v>0</v>
      </c>
      <c r="P80" s="8">
        <v>0</v>
      </c>
      <c r="Q80" s="8">
        <v>0</v>
      </c>
      <c r="R80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80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80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81" spans="2:20" x14ac:dyDescent="0.25">
      <c r="B81" s="5" t="s">
        <v>286</v>
      </c>
      <c r="C81" s="5" t="s">
        <v>287</v>
      </c>
      <c r="D81" s="5" t="s">
        <v>14</v>
      </c>
      <c r="E81" s="5" t="s">
        <v>17</v>
      </c>
      <c r="F81" s="5" t="s">
        <v>216</v>
      </c>
      <c r="G81" s="5" t="s">
        <v>288</v>
      </c>
      <c r="H81" s="4" t="s">
        <v>6</v>
      </c>
      <c r="I81" s="6">
        <v>13873</v>
      </c>
      <c r="J81" s="8"/>
      <c r="K81" s="8">
        <v>3065343.37</v>
      </c>
      <c r="L81" s="8">
        <v>14366185.310000001</v>
      </c>
      <c r="M81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0.21337211680447132</v>
      </c>
      <c r="N81" s="8">
        <v>-8273156.2800000003</v>
      </c>
      <c r="O81" s="8">
        <v>0</v>
      </c>
      <c r="P81" s="8">
        <v>0</v>
      </c>
      <c r="Q81" s="8">
        <v>0</v>
      </c>
      <c r="R81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-8273156.2800000003</v>
      </c>
      <c r="S81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81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605677.6350301354</v>
      </c>
    </row>
    <row r="82" spans="2:20" x14ac:dyDescent="0.25">
      <c r="B82" s="5" t="s">
        <v>1087</v>
      </c>
      <c r="C82" s="5" t="s">
        <v>1088</v>
      </c>
      <c r="D82" s="5" t="s">
        <v>14</v>
      </c>
      <c r="E82" s="5" t="s">
        <v>17</v>
      </c>
      <c r="F82" s="5" t="s">
        <v>1054</v>
      </c>
      <c r="G82" s="5" t="s">
        <v>1089</v>
      </c>
      <c r="H82" s="4" t="s">
        <v>6</v>
      </c>
      <c r="I82" s="6">
        <v>13353</v>
      </c>
      <c r="J82" s="8"/>
      <c r="K82" s="8">
        <v>2075612.78</v>
      </c>
      <c r="L82" s="8">
        <v>25047711.439999998</v>
      </c>
      <c r="M82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8.286636425734871E-2</v>
      </c>
      <c r="N82" s="8"/>
      <c r="O82" s="8">
        <v>0</v>
      </c>
      <c r="P82" s="8">
        <v>0</v>
      </c>
      <c r="Q82" s="8">
        <v>0</v>
      </c>
      <c r="R82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82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82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83" spans="2:20" x14ac:dyDescent="0.25">
      <c r="B83" s="5" t="s">
        <v>425</v>
      </c>
      <c r="C83" s="5" t="s">
        <v>426</v>
      </c>
      <c r="D83" s="5" t="s">
        <v>14</v>
      </c>
      <c r="E83" s="5" t="s">
        <v>17</v>
      </c>
      <c r="F83" s="5" t="s">
        <v>392</v>
      </c>
      <c r="G83" s="5" t="s">
        <v>427</v>
      </c>
      <c r="H83" s="4" t="s">
        <v>6</v>
      </c>
      <c r="I83" s="6">
        <v>13183</v>
      </c>
      <c r="J83" s="8"/>
      <c r="K83" s="8">
        <v>251958.43</v>
      </c>
      <c r="L83" s="8">
        <v>19966139.91</v>
      </c>
      <c r="M83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1.2619286007998328E-2</v>
      </c>
      <c r="N83" s="8"/>
      <c r="O83" s="8">
        <v>0</v>
      </c>
      <c r="P83" s="8">
        <v>0</v>
      </c>
      <c r="Q83" s="8">
        <v>0</v>
      </c>
      <c r="R83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83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83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84" spans="2:20" x14ac:dyDescent="0.25">
      <c r="B84" s="5" t="s">
        <v>481</v>
      </c>
      <c r="C84" s="5" t="s">
        <v>482</v>
      </c>
      <c r="D84" s="5" t="s">
        <v>14</v>
      </c>
      <c r="E84" s="5" t="s">
        <v>17</v>
      </c>
      <c r="F84" s="5" t="s">
        <v>452</v>
      </c>
      <c r="G84" s="5" t="s">
        <v>483</v>
      </c>
      <c r="H84" s="4" t="s">
        <v>6</v>
      </c>
      <c r="I84" s="6">
        <v>13133</v>
      </c>
      <c r="J84" s="8"/>
      <c r="K84" s="8">
        <v>296578.07</v>
      </c>
      <c r="L84" s="8">
        <v>17364153.57</v>
      </c>
      <c r="M84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1.7079903653489745E-2</v>
      </c>
      <c r="N84" s="8">
        <v>-23290195.68</v>
      </c>
      <c r="O84" s="8">
        <v>2444383</v>
      </c>
      <c r="P84" s="8">
        <v>0</v>
      </c>
      <c r="Q84" s="8">
        <v>0</v>
      </c>
      <c r="R84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-20845812.68</v>
      </c>
      <c r="S84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84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85" spans="2:20" x14ac:dyDescent="0.25">
      <c r="B85" s="5" t="s">
        <v>651</v>
      </c>
      <c r="C85" s="5" t="s">
        <v>652</v>
      </c>
      <c r="D85" s="5" t="s">
        <v>14</v>
      </c>
      <c r="E85" s="5" t="s">
        <v>17</v>
      </c>
      <c r="F85" s="5" t="s">
        <v>452</v>
      </c>
      <c r="G85" s="5" t="s">
        <v>473</v>
      </c>
      <c r="H85" s="4" t="s">
        <v>6</v>
      </c>
      <c r="I85" s="6">
        <v>12961</v>
      </c>
      <c r="J85" s="8" t="s">
        <v>1187</v>
      </c>
      <c r="K85" s="8">
        <v>2739914.95</v>
      </c>
      <c r="L85" s="8">
        <v>16914727.170000002</v>
      </c>
      <c r="M85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0.16198398723566287</v>
      </c>
      <c r="N85" s="8">
        <v>-10105779.380000001</v>
      </c>
      <c r="O85" s="8">
        <v>0</v>
      </c>
      <c r="P85" s="8">
        <v>0</v>
      </c>
      <c r="Q85" s="8">
        <v>0</v>
      </c>
      <c r="R85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-10105779.380000001</v>
      </c>
      <c r="S85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85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739843.94200452697</v>
      </c>
    </row>
    <row r="86" spans="2:20" x14ac:dyDescent="0.25">
      <c r="B86" s="5" t="s">
        <v>268</v>
      </c>
      <c r="C86" s="5" t="s">
        <v>269</v>
      </c>
      <c r="D86" s="5" t="s">
        <v>14</v>
      </c>
      <c r="E86" s="5" t="s">
        <v>17</v>
      </c>
      <c r="F86" s="5" t="s">
        <v>216</v>
      </c>
      <c r="G86" s="5" t="s">
        <v>270</v>
      </c>
      <c r="H86" s="4" t="s">
        <v>6</v>
      </c>
      <c r="I86" s="6">
        <v>12878</v>
      </c>
      <c r="J86" s="8"/>
      <c r="K86" s="8">
        <v>916191.82</v>
      </c>
      <c r="L86" s="8">
        <v>12379665.199999999</v>
      </c>
      <c r="M86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7.4007802731207953E-2</v>
      </c>
      <c r="N86" s="8">
        <v>-10390927.99</v>
      </c>
      <c r="O86" s="8">
        <v>718166</v>
      </c>
      <c r="P86" s="8">
        <v>0</v>
      </c>
      <c r="Q86" s="8">
        <v>0</v>
      </c>
      <c r="R86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-9672761.9900000002</v>
      </c>
      <c r="S86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86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1187210.1781861885</v>
      </c>
    </row>
    <row r="87" spans="2:20" x14ac:dyDescent="0.25">
      <c r="B87" s="5" t="s">
        <v>423</v>
      </c>
      <c r="C87" s="5" t="s">
        <v>424</v>
      </c>
      <c r="D87" s="5" t="s">
        <v>14</v>
      </c>
      <c r="E87" s="5" t="s">
        <v>17</v>
      </c>
      <c r="F87" s="5" t="s">
        <v>392</v>
      </c>
      <c r="G87" s="5" t="s">
        <v>393</v>
      </c>
      <c r="H87" s="4" t="s">
        <v>6</v>
      </c>
      <c r="I87" s="6">
        <v>12818</v>
      </c>
      <c r="J87" s="8" t="s">
        <v>1188</v>
      </c>
      <c r="K87" s="8" t="s">
        <v>1186</v>
      </c>
      <c r="L87" s="8" t="s">
        <v>1186</v>
      </c>
      <c r="M87" s="9" t="str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/>
      </c>
      <c r="N87" s="8" t="s">
        <v>1186</v>
      </c>
      <c r="O87" s="8">
        <v>0</v>
      </c>
      <c r="P87" s="8">
        <v>0</v>
      </c>
      <c r="Q87" s="8">
        <v>0</v>
      </c>
      <c r="R87" s="8" t="str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ASSENTE</v>
      </c>
      <c r="S87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87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88" spans="2:20" x14ac:dyDescent="0.25">
      <c r="B88" s="5" t="s">
        <v>881</v>
      </c>
      <c r="C88" s="5" t="s">
        <v>882</v>
      </c>
      <c r="D88" s="5" t="s">
        <v>14</v>
      </c>
      <c r="E88" s="5" t="s">
        <v>17</v>
      </c>
      <c r="F88" s="5" t="s">
        <v>774</v>
      </c>
      <c r="G88" s="5" t="s">
        <v>883</v>
      </c>
      <c r="H88" s="4" t="s">
        <v>6</v>
      </c>
      <c r="I88" s="6">
        <v>12741</v>
      </c>
      <c r="J88" s="8" t="s">
        <v>1188</v>
      </c>
      <c r="K88" s="8" t="s">
        <v>1186</v>
      </c>
      <c r="L88" s="8" t="s">
        <v>1186</v>
      </c>
      <c r="M88" s="9" t="str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/>
      </c>
      <c r="N88" s="8" t="s">
        <v>1186</v>
      </c>
      <c r="O88" s="8">
        <v>0</v>
      </c>
      <c r="P88" s="8">
        <v>0</v>
      </c>
      <c r="Q88" s="8">
        <v>0</v>
      </c>
      <c r="R88" s="8" t="str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ASSENTE</v>
      </c>
      <c r="S88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88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89" spans="2:20" x14ac:dyDescent="0.25">
      <c r="B89" s="5" t="s">
        <v>106</v>
      </c>
      <c r="C89" s="5" t="s">
        <v>107</v>
      </c>
      <c r="D89" s="5" t="s">
        <v>14</v>
      </c>
      <c r="E89" s="5" t="s">
        <v>17</v>
      </c>
      <c r="F89" s="5" t="s">
        <v>18</v>
      </c>
      <c r="G89" s="5" t="s">
        <v>108</v>
      </c>
      <c r="H89" s="4" t="s">
        <v>6</v>
      </c>
      <c r="I89" s="6">
        <v>12485</v>
      </c>
      <c r="J89" s="8"/>
      <c r="K89" s="8">
        <v>0</v>
      </c>
      <c r="L89" s="8">
        <v>10805471.699999999</v>
      </c>
      <c r="M89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</v>
      </c>
      <c r="N89" s="8">
        <v>-2286150.6</v>
      </c>
      <c r="O89" s="8">
        <v>0</v>
      </c>
      <c r="P89" s="8">
        <v>0</v>
      </c>
      <c r="Q89" s="8">
        <v>0</v>
      </c>
      <c r="R89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-2286150.6</v>
      </c>
      <c r="S89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89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90" spans="2:20" x14ac:dyDescent="0.25">
      <c r="B90" s="5" t="s">
        <v>579</v>
      </c>
      <c r="C90" s="5" t="s">
        <v>580</v>
      </c>
      <c r="D90" s="5" t="s">
        <v>14</v>
      </c>
      <c r="E90" s="5" t="s">
        <v>17</v>
      </c>
      <c r="F90" s="5" t="s">
        <v>452</v>
      </c>
      <c r="G90" s="5" t="s">
        <v>568</v>
      </c>
      <c r="H90" s="4" t="s">
        <v>6</v>
      </c>
      <c r="I90" s="6">
        <v>12475</v>
      </c>
      <c r="J90" s="8"/>
      <c r="K90" s="8">
        <v>2923575.77</v>
      </c>
      <c r="L90" s="8">
        <v>22331688.009999998</v>
      </c>
      <c r="M90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0.13091602250088932</v>
      </c>
      <c r="N90" s="8">
        <v>0</v>
      </c>
      <c r="O90" s="8">
        <v>0</v>
      </c>
      <c r="P90" s="8">
        <v>0</v>
      </c>
      <c r="Q90" s="8">
        <v>0</v>
      </c>
      <c r="R90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90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90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91" spans="2:20" x14ac:dyDescent="0.25">
      <c r="B91" s="5" t="s">
        <v>986</v>
      </c>
      <c r="C91" s="5" t="s">
        <v>987</v>
      </c>
      <c r="D91" s="5" t="s">
        <v>14</v>
      </c>
      <c r="E91" s="5" t="s">
        <v>17</v>
      </c>
      <c r="F91" s="5" t="s">
        <v>774</v>
      </c>
      <c r="G91" s="5" t="s">
        <v>988</v>
      </c>
      <c r="H91" s="4" t="s">
        <v>6</v>
      </c>
      <c r="I91" s="6">
        <v>12390</v>
      </c>
      <c r="J91" s="8"/>
      <c r="K91" s="8">
        <v>1801442.54</v>
      </c>
      <c r="L91" s="8">
        <v>14304816.529999999</v>
      </c>
      <c r="M91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0.12593258614831043</v>
      </c>
      <c r="N91" s="8">
        <v>-2184018.36</v>
      </c>
      <c r="O91" s="8">
        <v>0</v>
      </c>
      <c r="P91" s="8">
        <v>0</v>
      </c>
      <c r="Q91" s="8">
        <v>0</v>
      </c>
      <c r="R91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-2184018.36</v>
      </c>
      <c r="S91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91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159891.94817279515</v>
      </c>
    </row>
    <row r="92" spans="2:20" x14ac:dyDescent="0.25">
      <c r="B92" s="5" t="s">
        <v>704</v>
      </c>
      <c r="C92" s="5" t="s">
        <v>705</v>
      </c>
      <c r="D92" s="5" t="s">
        <v>14</v>
      </c>
      <c r="E92" s="5" t="s">
        <v>17</v>
      </c>
      <c r="F92" s="5" t="s">
        <v>452</v>
      </c>
      <c r="G92" s="5" t="s">
        <v>453</v>
      </c>
      <c r="H92" s="4" t="s">
        <v>6</v>
      </c>
      <c r="I92" s="6">
        <v>12251</v>
      </c>
      <c r="J92" s="8" t="s">
        <v>1187</v>
      </c>
      <c r="K92" s="8">
        <v>1309005.1200000001</v>
      </c>
      <c r="L92" s="8">
        <v>18852050.030000001</v>
      </c>
      <c r="M92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6.9435690968193339E-2</v>
      </c>
      <c r="N92" s="8">
        <v>-6981938.9100000001</v>
      </c>
      <c r="O92" s="8">
        <v>0</v>
      </c>
      <c r="P92" s="8">
        <v>0</v>
      </c>
      <c r="Q92" s="8">
        <v>0</v>
      </c>
      <c r="R92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-6981938.9100000001</v>
      </c>
      <c r="S92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92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856945.40463164879</v>
      </c>
    </row>
    <row r="93" spans="2:20" x14ac:dyDescent="0.25">
      <c r="B93" s="5" t="s">
        <v>311</v>
      </c>
      <c r="C93" s="5" t="s">
        <v>312</v>
      </c>
      <c r="D93" s="5" t="s">
        <v>14</v>
      </c>
      <c r="E93" s="5" t="s">
        <v>17</v>
      </c>
      <c r="F93" s="5" t="s">
        <v>216</v>
      </c>
      <c r="G93" s="5" t="s">
        <v>313</v>
      </c>
      <c r="H93" s="4" t="s">
        <v>6</v>
      </c>
      <c r="I93" s="6">
        <v>12206</v>
      </c>
      <c r="J93" s="8"/>
      <c r="K93" s="8">
        <v>1697450.45</v>
      </c>
      <c r="L93" s="8">
        <v>10062646.77</v>
      </c>
      <c r="M93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0.16868826749048252</v>
      </c>
      <c r="N93" s="8">
        <v>-4903165</v>
      </c>
      <c r="O93" s="8">
        <v>0</v>
      </c>
      <c r="P93" s="8">
        <v>0</v>
      </c>
      <c r="Q93" s="8">
        <v>0</v>
      </c>
      <c r="R93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-4903165</v>
      </c>
      <c r="S93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93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358960.62891278218</v>
      </c>
    </row>
    <row r="94" spans="2:20" x14ac:dyDescent="0.25">
      <c r="B94" s="5" t="s">
        <v>1082</v>
      </c>
      <c r="C94" s="5" t="s">
        <v>1083</v>
      </c>
      <c r="D94" s="5" t="s">
        <v>14</v>
      </c>
      <c r="E94" s="5" t="s">
        <v>17</v>
      </c>
      <c r="F94" s="5" t="s">
        <v>1054</v>
      </c>
      <c r="G94" s="5" t="s">
        <v>1084</v>
      </c>
      <c r="H94" s="4" t="s">
        <v>6</v>
      </c>
      <c r="I94" s="6">
        <v>12192</v>
      </c>
      <c r="J94" s="8"/>
      <c r="K94" s="8">
        <v>1469383.24</v>
      </c>
      <c r="L94" s="8">
        <v>13029802.91</v>
      </c>
      <c r="M94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0.11277094904269737</v>
      </c>
      <c r="N94" s="8">
        <v>-4582365.32</v>
      </c>
      <c r="O94" s="8">
        <v>0</v>
      </c>
      <c r="P94" s="8">
        <v>0</v>
      </c>
      <c r="Q94" s="8">
        <v>0</v>
      </c>
      <c r="R94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-4582365.32</v>
      </c>
      <c r="S94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94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335474.88962238119</v>
      </c>
    </row>
    <row r="95" spans="2:20" x14ac:dyDescent="0.25">
      <c r="B95" s="5" t="s">
        <v>86</v>
      </c>
      <c r="C95" s="5" t="s">
        <v>87</v>
      </c>
      <c r="D95" s="5" t="s">
        <v>14</v>
      </c>
      <c r="E95" s="5" t="s">
        <v>17</v>
      </c>
      <c r="F95" s="5" t="s">
        <v>18</v>
      </c>
      <c r="G95" s="5" t="s">
        <v>88</v>
      </c>
      <c r="H95" s="4" t="s">
        <v>6</v>
      </c>
      <c r="I95" s="6">
        <v>12143</v>
      </c>
      <c r="J95" s="8"/>
      <c r="K95" s="8">
        <v>1126172.7</v>
      </c>
      <c r="L95" s="8">
        <v>11809156.17</v>
      </c>
      <c r="M95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9.5364366749669291E-2</v>
      </c>
      <c r="N95" s="8">
        <v>-3392901.25</v>
      </c>
      <c r="O95" s="8">
        <v>0</v>
      </c>
      <c r="P95" s="8">
        <v>0</v>
      </c>
      <c r="Q95" s="8">
        <v>0</v>
      </c>
      <c r="R95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-3392901.25</v>
      </c>
      <c r="S95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95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416436.06053214194</v>
      </c>
    </row>
    <row r="96" spans="2:20" x14ac:dyDescent="0.25">
      <c r="B96" s="5" t="s">
        <v>402</v>
      </c>
      <c r="C96" s="5" t="s">
        <v>403</v>
      </c>
      <c r="D96" s="5" t="s">
        <v>14</v>
      </c>
      <c r="E96" s="5" t="s">
        <v>17</v>
      </c>
      <c r="F96" s="5" t="s">
        <v>392</v>
      </c>
      <c r="G96" s="5" t="s">
        <v>404</v>
      </c>
      <c r="H96" s="4" t="s">
        <v>6</v>
      </c>
      <c r="I96" s="6">
        <v>12126</v>
      </c>
      <c r="J96" s="8" t="s">
        <v>1188</v>
      </c>
      <c r="K96" s="8" t="s">
        <v>1186</v>
      </c>
      <c r="L96" s="8" t="s">
        <v>1186</v>
      </c>
      <c r="M96" s="9" t="str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/>
      </c>
      <c r="N96" s="8" t="s">
        <v>1186</v>
      </c>
      <c r="O96" s="8">
        <v>0</v>
      </c>
      <c r="P96" s="8">
        <v>0</v>
      </c>
      <c r="Q96" s="8">
        <v>0</v>
      </c>
      <c r="R96" s="8" t="str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ASSENTE</v>
      </c>
      <c r="S96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96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97" spans="2:20" x14ac:dyDescent="0.25">
      <c r="B97" s="5" t="s">
        <v>870</v>
      </c>
      <c r="C97" s="5" t="s">
        <v>871</v>
      </c>
      <c r="D97" s="5" t="s">
        <v>14</v>
      </c>
      <c r="E97" s="5" t="s">
        <v>17</v>
      </c>
      <c r="F97" s="5" t="s">
        <v>774</v>
      </c>
      <c r="G97" s="5" t="s">
        <v>872</v>
      </c>
      <c r="H97" s="4" t="s">
        <v>6</v>
      </c>
      <c r="I97" s="6">
        <v>11953</v>
      </c>
      <c r="J97" s="8"/>
      <c r="K97" s="8">
        <v>2334877.9500000002</v>
      </c>
      <c r="L97" s="8">
        <v>13427083.84</v>
      </c>
      <c r="M97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0.17389315340716605</v>
      </c>
      <c r="N97" s="8">
        <v>-455241.13</v>
      </c>
      <c r="O97" s="8">
        <v>0</v>
      </c>
      <c r="P97" s="8">
        <v>0</v>
      </c>
      <c r="Q97" s="8">
        <v>0</v>
      </c>
      <c r="R97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-455241.13</v>
      </c>
      <c r="S97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97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33328.195631141447</v>
      </c>
    </row>
    <row r="98" spans="2:20" x14ac:dyDescent="0.25">
      <c r="B98" s="5" t="s">
        <v>1180</v>
      </c>
      <c r="C98" s="5" t="s">
        <v>1181</v>
      </c>
      <c r="D98" s="5" t="s">
        <v>14</v>
      </c>
      <c r="E98" s="5" t="s">
        <v>17</v>
      </c>
      <c r="F98" s="5" t="s">
        <v>1117</v>
      </c>
      <c r="G98" s="5" t="s">
        <v>1182</v>
      </c>
      <c r="H98" s="4" t="s">
        <v>6</v>
      </c>
      <c r="I98" s="6">
        <v>11732</v>
      </c>
      <c r="J98" s="8"/>
      <c r="K98" s="8">
        <v>3035255</v>
      </c>
      <c r="L98" s="8">
        <v>13649599.859999999</v>
      </c>
      <c r="M98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0.22236952226671355</v>
      </c>
      <c r="N98" s="8">
        <v>-291457.87</v>
      </c>
      <c r="O98" s="8">
        <v>0</v>
      </c>
      <c r="P98" s="8">
        <v>0</v>
      </c>
      <c r="Q98" s="8">
        <v>0</v>
      </c>
      <c r="R98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-291457.87</v>
      </c>
      <c r="S98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98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21337.625863453486</v>
      </c>
    </row>
    <row r="99" spans="2:20" x14ac:dyDescent="0.25">
      <c r="B99" s="5" t="s">
        <v>1101</v>
      </c>
      <c r="C99" s="5" t="s">
        <v>1102</v>
      </c>
      <c r="D99" s="5" t="s">
        <v>14</v>
      </c>
      <c r="E99" s="5" t="s">
        <v>17</v>
      </c>
      <c r="F99" s="5" t="s">
        <v>1054</v>
      </c>
      <c r="G99" s="5" t="s">
        <v>1103</v>
      </c>
      <c r="H99" s="4" t="s">
        <v>6</v>
      </c>
      <c r="I99" s="6">
        <v>11585</v>
      </c>
      <c r="J99" s="8"/>
      <c r="K99" s="8">
        <v>3171652.63</v>
      </c>
      <c r="L99" s="8">
        <v>21754255.719999999</v>
      </c>
      <c r="M99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0.14579458248641017</v>
      </c>
      <c r="N99" s="8">
        <v>0</v>
      </c>
      <c r="O99" s="8">
        <v>0</v>
      </c>
      <c r="P99" s="8">
        <v>0</v>
      </c>
      <c r="Q99" s="8">
        <v>0</v>
      </c>
      <c r="R99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99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99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100" spans="2:20" x14ac:dyDescent="0.25">
      <c r="B100" s="5" t="s">
        <v>349</v>
      </c>
      <c r="C100" s="5" t="s">
        <v>350</v>
      </c>
      <c r="D100" s="5" t="s">
        <v>14</v>
      </c>
      <c r="E100" s="5" t="s">
        <v>17</v>
      </c>
      <c r="F100" s="5" t="s">
        <v>216</v>
      </c>
      <c r="G100" s="5" t="s">
        <v>351</v>
      </c>
      <c r="H100" s="4" t="s">
        <v>6</v>
      </c>
      <c r="I100" s="6">
        <v>11548</v>
      </c>
      <c r="J100" s="8"/>
      <c r="K100" s="8">
        <v>162873.60000000001</v>
      </c>
      <c r="L100" s="8">
        <v>7328000.6099999994</v>
      </c>
      <c r="M100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2.2226199023201231E-2</v>
      </c>
      <c r="N100" s="8"/>
      <c r="O100" s="8">
        <v>0</v>
      </c>
      <c r="P100" s="8">
        <v>0</v>
      </c>
      <c r="Q100" s="8">
        <v>0</v>
      </c>
      <c r="R100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100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100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101" spans="2:20" x14ac:dyDescent="0.25">
      <c r="B101" s="5" t="s">
        <v>838</v>
      </c>
      <c r="C101" s="5" t="s">
        <v>839</v>
      </c>
      <c r="D101" s="5" t="s">
        <v>14</v>
      </c>
      <c r="E101" s="5" t="s">
        <v>17</v>
      </c>
      <c r="F101" s="5" t="s">
        <v>774</v>
      </c>
      <c r="G101" s="5" t="s">
        <v>840</v>
      </c>
      <c r="H101" s="4" t="s">
        <v>6</v>
      </c>
      <c r="I101" s="6">
        <v>11548</v>
      </c>
      <c r="J101" s="8"/>
      <c r="K101" s="8">
        <v>1303968.8899999999</v>
      </c>
      <c r="L101" s="8">
        <v>10529872.32</v>
      </c>
      <c r="M101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0.12383520429998907</v>
      </c>
      <c r="N101" s="8">
        <v>-10132447.130000001</v>
      </c>
      <c r="O101" s="8">
        <v>0</v>
      </c>
      <c r="P101" s="8">
        <v>0</v>
      </c>
      <c r="Q101" s="8">
        <v>0</v>
      </c>
      <c r="R101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-10132447.130000001</v>
      </c>
      <c r="S101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101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741796.28754290659</v>
      </c>
    </row>
    <row r="102" spans="2:20" x14ac:dyDescent="0.25">
      <c r="B102" s="5" t="s">
        <v>847</v>
      </c>
      <c r="C102" s="5" t="s">
        <v>848</v>
      </c>
      <c r="D102" s="5" t="s">
        <v>14</v>
      </c>
      <c r="E102" s="5" t="s">
        <v>17</v>
      </c>
      <c r="F102" s="5" t="s">
        <v>774</v>
      </c>
      <c r="G102" s="5" t="s">
        <v>849</v>
      </c>
      <c r="H102" s="4" t="s">
        <v>6</v>
      </c>
      <c r="I102" s="6">
        <v>11480</v>
      </c>
      <c r="J102" s="8"/>
      <c r="K102" s="8" t="s">
        <v>1186</v>
      </c>
      <c r="L102" s="8" t="s">
        <v>1186</v>
      </c>
      <c r="M102" s="9" t="str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/>
      </c>
      <c r="N102" s="8" t="s">
        <v>1186</v>
      </c>
      <c r="O102" s="8">
        <v>0</v>
      </c>
      <c r="P102" s="8">
        <v>0</v>
      </c>
      <c r="Q102" s="8">
        <v>0</v>
      </c>
      <c r="R102" s="8" t="str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ASSENTE</v>
      </c>
      <c r="S102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102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103" spans="2:20" x14ac:dyDescent="0.25">
      <c r="B103" s="5" t="s">
        <v>1124</v>
      </c>
      <c r="C103" s="5" t="s">
        <v>1125</v>
      </c>
      <c r="D103" s="5" t="s">
        <v>14</v>
      </c>
      <c r="E103" s="5" t="s">
        <v>17</v>
      </c>
      <c r="F103" s="5" t="s">
        <v>1117</v>
      </c>
      <c r="G103" s="5" t="s">
        <v>1127</v>
      </c>
      <c r="H103" s="4" t="s">
        <v>6</v>
      </c>
      <c r="I103" s="6">
        <v>11393</v>
      </c>
      <c r="J103" s="8"/>
      <c r="K103" s="8">
        <v>1522945.42</v>
      </c>
      <c r="L103" s="8">
        <v>11764841.710000001</v>
      </c>
      <c r="M103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0.12944886616753298</v>
      </c>
      <c r="N103" s="8">
        <v>-9507618</v>
      </c>
      <c r="O103" s="8">
        <v>0</v>
      </c>
      <c r="P103" s="8">
        <v>0</v>
      </c>
      <c r="Q103" s="8">
        <v>0</v>
      </c>
      <c r="R103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-9507618</v>
      </c>
      <c r="S103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103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696052.55722425994</v>
      </c>
    </row>
    <row r="104" spans="2:20" x14ac:dyDescent="0.25">
      <c r="B104" s="5" t="s">
        <v>172</v>
      </c>
      <c r="C104" s="5" t="s">
        <v>173</v>
      </c>
      <c r="D104" s="5" t="s">
        <v>14</v>
      </c>
      <c r="E104" s="5" t="s">
        <v>17</v>
      </c>
      <c r="F104" s="5" t="s">
        <v>148</v>
      </c>
      <c r="G104" s="5" t="s">
        <v>174</v>
      </c>
      <c r="H104" s="4" t="s">
        <v>6</v>
      </c>
      <c r="I104" s="6">
        <v>11316</v>
      </c>
      <c r="J104" s="8"/>
      <c r="K104" s="8" t="s">
        <v>1186</v>
      </c>
      <c r="L104" s="8" t="s">
        <v>1186</v>
      </c>
      <c r="M104" s="9" t="str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/>
      </c>
      <c r="N104" s="8" t="s">
        <v>1186</v>
      </c>
      <c r="O104" s="8">
        <v>0</v>
      </c>
      <c r="P104" s="8">
        <v>0</v>
      </c>
      <c r="Q104" s="8">
        <v>0</v>
      </c>
      <c r="R104" s="8" t="str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ASSENTE</v>
      </c>
      <c r="S104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104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105" spans="2:20" x14ac:dyDescent="0.25">
      <c r="B105" s="5" t="s">
        <v>799</v>
      </c>
      <c r="C105" s="5" t="s">
        <v>800</v>
      </c>
      <c r="D105" s="5" t="s">
        <v>14</v>
      </c>
      <c r="E105" s="5" t="s">
        <v>17</v>
      </c>
      <c r="F105" s="5" t="s">
        <v>774</v>
      </c>
      <c r="G105" s="5" t="s">
        <v>801</v>
      </c>
      <c r="H105" s="4" t="s">
        <v>6</v>
      </c>
      <c r="I105" s="6">
        <v>11088</v>
      </c>
      <c r="J105" s="8" t="s">
        <v>1188</v>
      </c>
      <c r="K105" s="8" t="s">
        <v>1186</v>
      </c>
      <c r="L105" s="8" t="s">
        <v>1186</v>
      </c>
      <c r="M105" s="9" t="str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/>
      </c>
      <c r="N105" s="8" t="s">
        <v>1186</v>
      </c>
      <c r="O105" s="8">
        <v>0</v>
      </c>
      <c r="P105" s="8">
        <v>0</v>
      </c>
      <c r="Q105" s="8">
        <v>0</v>
      </c>
      <c r="R105" s="8" t="str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ASSENTE</v>
      </c>
      <c r="S105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105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106" spans="2:20" x14ac:dyDescent="0.25">
      <c r="B106" s="5" t="s">
        <v>1152</v>
      </c>
      <c r="C106" s="5" t="s">
        <v>1153</v>
      </c>
      <c r="D106" s="5" t="s">
        <v>14</v>
      </c>
      <c r="E106" s="5" t="s">
        <v>17</v>
      </c>
      <c r="F106" s="5" t="s">
        <v>1117</v>
      </c>
      <c r="G106" s="5" t="s">
        <v>1154</v>
      </c>
      <c r="H106" s="4" t="s">
        <v>6</v>
      </c>
      <c r="I106" s="6">
        <v>11036</v>
      </c>
      <c r="J106" s="8"/>
      <c r="K106" s="8">
        <v>1020353.27</v>
      </c>
      <c r="L106" s="8">
        <v>9603922.0299999993</v>
      </c>
      <c r="M106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0.10624339377315833</v>
      </c>
      <c r="N106" s="8">
        <v>-592100.37</v>
      </c>
      <c r="O106" s="8">
        <v>0</v>
      </c>
      <c r="P106" s="8">
        <v>0</v>
      </c>
      <c r="Q106" s="8">
        <v>0</v>
      </c>
      <c r="R106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-592100.37</v>
      </c>
      <c r="S106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106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43347.65833796966</v>
      </c>
    </row>
    <row r="107" spans="2:20" x14ac:dyDescent="0.25">
      <c r="B107" s="5" t="s">
        <v>372</v>
      </c>
      <c r="C107" s="5" t="s">
        <v>373</v>
      </c>
      <c r="D107" s="5" t="s">
        <v>14</v>
      </c>
      <c r="E107" s="5" t="s">
        <v>17</v>
      </c>
      <c r="F107" s="5" t="s">
        <v>216</v>
      </c>
      <c r="G107" s="5" t="s">
        <v>374</v>
      </c>
      <c r="H107" s="4" t="s">
        <v>6</v>
      </c>
      <c r="I107" s="6">
        <v>11000</v>
      </c>
      <c r="J107" s="8"/>
      <c r="K107" s="8">
        <v>855666.34</v>
      </c>
      <c r="L107" s="8">
        <v>7992880</v>
      </c>
      <c r="M107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0.10705357017745794</v>
      </c>
      <c r="N107" s="8">
        <v>0</v>
      </c>
      <c r="O107" s="8">
        <v>0</v>
      </c>
      <c r="P107" s="8">
        <v>0</v>
      </c>
      <c r="Q107" s="8">
        <v>0</v>
      </c>
      <c r="R107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107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107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108" spans="2:20" x14ac:dyDescent="0.25">
      <c r="B108" s="5" t="s">
        <v>972</v>
      </c>
      <c r="C108" s="5" t="s">
        <v>973</v>
      </c>
      <c r="D108" s="5" t="s">
        <v>14</v>
      </c>
      <c r="E108" s="5" t="s">
        <v>17</v>
      </c>
      <c r="F108" s="5" t="s">
        <v>774</v>
      </c>
      <c r="G108" s="5" t="s">
        <v>974</v>
      </c>
      <c r="H108" s="4" t="s">
        <v>6</v>
      </c>
      <c r="I108" s="6">
        <v>10989</v>
      </c>
      <c r="J108" s="8"/>
      <c r="K108" s="8">
        <v>887180.54</v>
      </c>
      <c r="L108" s="8">
        <v>9765616.5299999993</v>
      </c>
      <c r="M108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9.0847366090464343E-2</v>
      </c>
      <c r="N108" s="8">
        <v>-5928572.4199999999</v>
      </c>
      <c r="O108" s="8">
        <v>0</v>
      </c>
      <c r="P108" s="8">
        <v>0</v>
      </c>
      <c r="Q108" s="8">
        <v>0</v>
      </c>
      <c r="R108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-5928572.4199999999</v>
      </c>
      <c r="S108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108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727657.88369593932</v>
      </c>
    </row>
    <row r="109" spans="2:20" x14ac:dyDescent="0.25">
      <c r="B109" s="5" t="s">
        <v>109</v>
      </c>
      <c r="C109" s="5" t="s">
        <v>110</v>
      </c>
      <c r="D109" s="5" t="s">
        <v>14</v>
      </c>
      <c r="E109" s="5" t="s">
        <v>17</v>
      </c>
      <c r="F109" s="5" t="s">
        <v>18</v>
      </c>
      <c r="G109" s="5" t="s">
        <v>111</v>
      </c>
      <c r="H109" s="4" t="s">
        <v>6</v>
      </c>
      <c r="I109" s="6">
        <v>10985</v>
      </c>
      <c r="J109" s="8"/>
      <c r="K109" s="8" t="s">
        <v>1186</v>
      </c>
      <c r="L109" s="8">
        <v>9920182</v>
      </c>
      <c r="M109" s="9" t="str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/>
      </c>
      <c r="N109" s="8">
        <v>0</v>
      </c>
      <c r="O109" s="8">
        <v>0</v>
      </c>
      <c r="P109" s="8">
        <v>0</v>
      </c>
      <c r="Q109" s="8">
        <v>0</v>
      </c>
      <c r="R109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109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109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110" spans="2:20" x14ac:dyDescent="0.25">
      <c r="B110" s="5" t="s">
        <v>190</v>
      </c>
      <c r="C110" s="5" t="s">
        <v>191</v>
      </c>
      <c r="D110" s="5" t="s">
        <v>14</v>
      </c>
      <c r="E110" s="5" t="s">
        <v>17</v>
      </c>
      <c r="F110" s="5" t="s">
        <v>148</v>
      </c>
      <c r="G110" s="5" t="s">
        <v>156</v>
      </c>
      <c r="H110" s="4" t="s">
        <v>6</v>
      </c>
      <c r="I110" s="6">
        <v>10985</v>
      </c>
      <c r="J110" s="8" t="s">
        <v>1188</v>
      </c>
      <c r="K110" s="8">
        <v>489867.43</v>
      </c>
      <c r="L110" s="8" t="s">
        <v>1186</v>
      </c>
      <c r="M110" s="9" t="str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/>
      </c>
      <c r="N110" s="8" t="s">
        <v>1186</v>
      </c>
      <c r="O110" s="8">
        <v>0</v>
      </c>
      <c r="P110" s="8">
        <v>0</v>
      </c>
      <c r="Q110" s="8">
        <v>0</v>
      </c>
      <c r="R110" s="8" t="str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ASSENTE</v>
      </c>
      <c r="S110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110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111" spans="2:20" x14ac:dyDescent="0.25">
      <c r="B111" s="5" t="s">
        <v>1016</v>
      </c>
      <c r="C111" s="5" t="s">
        <v>1017</v>
      </c>
      <c r="D111" s="5" t="s">
        <v>14</v>
      </c>
      <c r="E111" s="5" t="s">
        <v>17</v>
      </c>
      <c r="F111" s="5" t="s">
        <v>1018</v>
      </c>
      <c r="G111" s="5" t="s">
        <v>1020</v>
      </c>
      <c r="H111" s="4" t="s">
        <v>6</v>
      </c>
      <c r="I111" s="6">
        <v>10898</v>
      </c>
      <c r="J111" s="8"/>
      <c r="K111" s="8" t="s">
        <v>1186</v>
      </c>
      <c r="L111" s="8" t="s">
        <v>1186</v>
      </c>
      <c r="M111" s="9" t="str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/>
      </c>
      <c r="N111" s="8" t="s">
        <v>1186</v>
      </c>
      <c r="O111" s="8">
        <v>0</v>
      </c>
      <c r="P111" s="8">
        <v>0</v>
      </c>
      <c r="Q111" s="8">
        <v>0</v>
      </c>
      <c r="R111" s="8" t="str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ASSENTE</v>
      </c>
      <c r="S111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111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112" spans="2:20" x14ac:dyDescent="0.25">
      <c r="B112" s="5" t="s">
        <v>879</v>
      </c>
      <c r="C112" s="5" t="s">
        <v>880</v>
      </c>
      <c r="D112" s="5" t="s">
        <v>14</v>
      </c>
      <c r="E112" s="5" t="s">
        <v>17</v>
      </c>
      <c r="F112" s="5" t="s">
        <v>774</v>
      </c>
      <c r="G112" s="5" t="s">
        <v>797</v>
      </c>
      <c r="H112" s="4" t="s">
        <v>6</v>
      </c>
      <c r="I112" s="6">
        <v>10816</v>
      </c>
      <c r="J112" s="8" t="s">
        <v>1187</v>
      </c>
      <c r="K112" s="8" t="s">
        <v>1186</v>
      </c>
      <c r="L112" s="8">
        <v>14278787.370000001</v>
      </c>
      <c r="M112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</v>
      </c>
      <c r="N112" s="8">
        <v>-8853110.9199999999</v>
      </c>
      <c r="O112" s="8">
        <v>868111</v>
      </c>
      <c r="P112" s="8">
        <v>0</v>
      </c>
      <c r="Q112" s="8">
        <v>0</v>
      </c>
      <c r="R112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-7984999.9199999999</v>
      </c>
      <c r="S112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dissesto/predissesto</v>
      </c>
      <c r="T112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1910407.1722725576</v>
      </c>
    </row>
    <row r="113" spans="2:20" x14ac:dyDescent="0.25">
      <c r="B113" s="5" t="s">
        <v>1044</v>
      </c>
      <c r="C113" s="5" t="s">
        <v>1045</v>
      </c>
      <c r="D113" s="5" t="s">
        <v>14</v>
      </c>
      <c r="E113" s="5" t="s">
        <v>17</v>
      </c>
      <c r="F113" s="5" t="s">
        <v>1018</v>
      </c>
      <c r="G113" s="5" t="s">
        <v>1046</v>
      </c>
      <c r="H113" s="4" t="s">
        <v>6</v>
      </c>
      <c r="I113" s="6">
        <v>10741</v>
      </c>
      <c r="J113" s="8"/>
      <c r="K113" s="8">
        <v>977000</v>
      </c>
      <c r="L113" s="8">
        <v>9233713</v>
      </c>
      <c r="M113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0.10580792363808579</v>
      </c>
      <c r="N113" s="8">
        <v>-5940351.8700000001</v>
      </c>
      <c r="O113" s="8">
        <v>290834</v>
      </c>
      <c r="P113" s="8">
        <v>0</v>
      </c>
      <c r="Q113" s="8">
        <v>0</v>
      </c>
      <c r="R113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-5649517.8700000001</v>
      </c>
      <c r="S113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113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413601.11023577664</v>
      </c>
    </row>
    <row r="114" spans="2:20" x14ac:dyDescent="0.25">
      <c r="B114" s="5" t="s">
        <v>740</v>
      </c>
      <c r="C114" s="5" t="s">
        <v>741</v>
      </c>
      <c r="D114" s="5" t="s">
        <v>14</v>
      </c>
      <c r="E114" s="5" t="s">
        <v>17</v>
      </c>
      <c r="F114" s="5" t="s">
        <v>452</v>
      </c>
      <c r="G114" s="5" t="s">
        <v>244</v>
      </c>
      <c r="H114" s="4" t="s">
        <v>6</v>
      </c>
      <c r="I114" s="6">
        <v>10593</v>
      </c>
      <c r="J114" s="8" t="s">
        <v>1188</v>
      </c>
      <c r="K114" s="8">
        <v>5720026</v>
      </c>
      <c r="L114" s="8">
        <v>32943883.310000002</v>
      </c>
      <c r="M114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0.17362937897074526</v>
      </c>
      <c r="N114" s="8">
        <v>-5893784.1600000001</v>
      </c>
      <c r="O114" s="8">
        <v>0</v>
      </c>
      <c r="P114" s="8">
        <v>0</v>
      </c>
      <c r="Q114" s="8">
        <v>0</v>
      </c>
      <c r="R114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-5893784.1600000001</v>
      </c>
      <c r="S114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114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431483.84130450303</v>
      </c>
    </row>
    <row r="115" spans="2:20" x14ac:dyDescent="0.25">
      <c r="B115" s="5" t="s">
        <v>337</v>
      </c>
      <c r="C115" s="5" t="s">
        <v>338</v>
      </c>
      <c r="D115" s="5" t="s">
        <v>14</v>
      </c>
      <c r="E115" s="5" t="s">
        <v>17</v>
      </c>
      <c r="F115" s="5" t="s">
        <v>216</v>
      </c>
      <c r="G115" s="5" t="s">
        <v>339</v>
      </c>
      <c r="H115" s="4" t="s">
        <v>6</v>
      </c>
      <c r="I115" s="6">
        <v>10579</v>
      </c>
      <c r="J115" s="8" t="s">
        <v>1188</v>
      </c>
      <c r="K115" s="8">
        <v>659364</v>
      </c>
      <c r="L115" s="8">
        <v>10910700</v>
      </c>
      <c r="M115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6.0432786164040804E-2</v>
      </c>
      <c r="N115" s="8">
        <v>-2069405.83</v>
      </c>
      <c r="O115" s="8">
        <v>0</v>
      </c>
      <c r="P115" s="8">
        <v>0</v>
      </c>
      <c r="Q115" s="8">
        <v>0</v>
      </c>
      <c r="R115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-2069405.83</v>
      </c>
      <c r="S115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115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151139.96107836041</v>
      </c>
    </row>
    <row r="116" spans="2:20" x14ac:dyDescent="0.25">
      <c r="B116" s="5" t="s">
        <v>334</v>
      </c>
      <c r="C116" s="5" t="s">
        <v>335</v>
      </c>
      <c r="D116" s="5" t="s">
        <v>14</v>
      </c>
      <c r="E116" s="5" t="s">
        <v>17</v>
      </c>
      <c r="F116" s="5" t="s">
        <v>216</v>
      </c>
      <c r="G116" s="5" t="s">
        <v>336</v>
      </c>
      <c r="H116" s="4" t="s">
        <v>6</v>
      </c>
      <c r="I116" s="6">
        <v>10447</v>
      </c>
      <c r="J116" s="8"/>
      <c r="K116" s="8">
        <v>654556.69999999995</v>
      </c>
      <c r="L116" s="8">
        <v>9540503.9299999997</v>
      </c>
      <c r="M116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6.8608189337017539E-2</v>
      </c>
      <c r="N116" s="8">
        <v>-4500018.8</v>
      </c>
      <c r="O116" s="8">
        <v>0</v>
      </c>
      <c r="P116" s="8">
        <v>0</v>
      </c>
      <c r="Q116" s="8">
        <v>0</v>
      </c>
      <c r="R116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-4500018.8</v>
      </c>
      <c r="S116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116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552320.84971308149</v>
      </c>
    </row>
    <row r="117" spans="2:20" x14ac:dyDescent="0.25">
      <c r="B117" s="5" t="s">
        <v>181</v>
      </c>
      <c r="C117" s="5" t="s">
        <v>182</v>
      </c>
      <c r="D117" s="5" t="s">
        <v>14</v>
      </c>
      <c r="E117" s="5" t="s">
        <v>17</v>
      </c>
      <c r="F117" s="5" t="s">
        <v>148</v>
      </c>
      <c r="G117" s="5" t="s">
        <v>149</v>
      </c>
      <c r="H117" s="4" t="s">
        <v>6</v>
      </c>
      <c r="I117" s="6">
        <v>10205</v>
      </c>
      <c r="J117" s="8"/>
      <c r="K117" s="8" t="s">
        <v>1186</v>
      </c>
      <c r="L117" s="8" t="s">
        <v>1186</v>
      </c>
      <c r="M117" s="9" t="str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/>
      </c>
      <c r="N117" s="8" t="s">
        <v>1186</v>
      </c>
      <c r="O117" s="8">
        <v>0</v>
      </c>
      <c r="P117" s="8">
        <v>0</v>
      </c>
      <c r="Q117" s="8">
        <v>0</v>
      </c>
      <c r="R117" s="8" t="str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ASSENTE</v>
      </c>
      <c r="S117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117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118" spans="2:20" x14ac:dyDescent="0.25">
      <c r="B118" s="5" t="s">
        <v>1170</v>
      </c>
      <c r="C118" s="5" t="s">
        <v>1171</v>
      </c>
      <c r="D118" s="5" t="s">
        <v>14</v>
      </c>
      <c r="E118" s="5" t="s">
        <v>17</v>
      </c>
      <c r="F118" s="5" t="s">
        <v>1117</v>
      </c>
      <c r="G118" s="5" t="s">
        <v>1144</v>
      </c>
      <c r="H118" s="4" t="s">
        <v>6</v>
      </c>
      <c r="I118" s="6">
        <v>10198</v>
      </c>
      <c r="J118" s="8"/>
      <c r="K118" s="8">
        <v>826352.94</v>
      </c>
      <c r="L118" s="8">
        <v>13275197.949999999</v>
      </c>
      <c r="M118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6.2247880831034989E-2</v>
      </c>
      <c r="N118" s="8"/>
      <c r="O118" s="8">
        <v>0</v>
      </c>
      <c r="P118" s="8">
        <v>0</v>
      </c>
      <c r="Q118" s="8">
        <v>0</v>
      </c>
      <c r="R118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118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118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119" spans="2:20" x14ac:dyDescent="0.25">
      <c r="B119" s="5" t="s">
        <v>1158</v>
      </c>
      <c r="C119" s="5" t="s">
        <v>1159</v>
      </c>
      <c r="D119" s="5" t="s">
        <v>14</v>
      </c>
      <c r="E119" s="5" t="s">
        <v>17</v>
      </c>
      <c r="F119" s="5" t="s">
        <v>1117</v>
      </c>
      <c r="G119" s="5" t="s">
        <v>1160</v>
      </c>
      <c r="H119" s="4" t="s">
        <v>6</v>
      </c>
      <c r="I119" s="6">
        <v>10141</v>
      </c>
      <c r="J119" s="8"/>
      <c r="K119" s="8">
        <v>476128.75</v>
      </c>
      <c r="L119" s="8">
        <v>8783337.1699999999</v>
      </c>
      <c r="M119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5.4208183152326832E-2</v>
      </c>
      <c r="N119" s="8"/>
      <c r="O119" s="8">
        <v>0</v>
      </c>
      <c r="P119" s="8">
        <v>0</v>
      </c>
      <c r="Q119" s="8">
        <v>0</v>
      </c>
      <c r="R119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119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119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120" spans="2:20" x14ac:dyDescent="0.25">
      <c r="B120" s="5" t="s">
        <v>992</v>
      </c>
      <c r="C120" s="5" t="s">
        <v>993</v>
      </c>
      <c r="D120" s="5" t="s">
        <v>14</v>
      </c>
      <c r="E120" s="5" t="s">
        <v>17</v>
      </c>
      <c r="F120" s="5" t="s">
        <v>774</v>
      </c>
      <c r="G120" s="5" t="s">
        <v>994</v>
      </c>
      <c r="H120" s="4" t="s">
        <v>6</v>
      </c>
      <c r="I120" s="6">
        <v>10112</v>
      </c>
      <c r="J120" s="8" t="s">
        <v>1188</v>
      </c>
      <c r="K120" s="8" t="s">
        <v>1186</v>
      </c>
      <c r="L120" s="8" t="s">
        <v>1186</v>
      </c>
      <c r="M120" s="9" t="str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/>
      </c>
      <c r="N120" s="8" t="s">
        <v>1186</v>
      </c>
      <c r="O120" s="8">
        <v>0</v>
      </c>
      <c r="P120" s="8">
        <v>0</v>
      </c>
      <c r="Q120" s="8">
        <v>0</v>
      </c>
      <c r="R120" s="8" t="str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ASSENTE</v>
      </c>
      <c r="S120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120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121" spans="2:20" x14ac:dyDescent="0.25">
      <c r="B121" s="5" t="s">
        <v>786</v>
      </c>
      <c r="C121" s="5" t="s">
        <v>787</v>
      </c>
      <c r="D121" s="5" t="s">
        <v>14</v>
      </c>
      <c r="E121" s="5" t="s">
        <v>17</v>
      </c>
      <c r="F121" s="5" t="s">
        <v>774</v>
      </c>
      <c r="G121" s="5" t="s">
        <v>788</v>
      </c>
      <c r="H121" s="4" t="s">
        <v>10</v>
      </c>
      <c r="I121" s="6">
        <v>9884</v>
      </c>
      <c r="J121" s="8"/>
      <c r="K121" s="8">
        <v>967450.23</v>
      </c>
      <c r="L121" s="8">
        <v>6757292.5899999999</v>
      </c>
      <c r="M121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0.14317128008216085</v>
      </c>
      <c r="N121" s="8">
        <v>0</v>
      </c>
      <c r="O121" s="8">
        <v>0</v>
      </c>
      <c r="P121" s="8">
        <v>0</v>
      </c>
      <c r="Q121" s="8">
        <v>0</v>
      </c>
      <c r="R121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121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121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122" spans="2:20" x14ac:dyDescent="0.25">
      <c r="B122" s="5" t="s">
        <v>46</v>
      </c>
      <c r="C122" s="5" t="s">
        <v>47</v>
      </c>
      <c r="D122" s="5" t="s">
        <v>14</v>
      </c>
      <c r="E122" s="5" t="s">
        <v>17</v>
      </c>
      <c r="F122" s="5" t="s">
        <v>18</v>
      </c>
      <c r="G122" s="5" t="s">
        <v>48</v>
      </c>
      <c r="H122" s="4" t="s">
        <v>10</v>
      </c>
      <c r="I122" s="6">
        <v>9444</v>
      </c>
      <c r="J122" s="8" t="s">
        <v>1187</v>
      </c>
      <c r="K122" s="8">
        <v>831352</v>
      </c>
      <c r="L122" s="8">
        <v>10989996</v>
      </c>
      <c r="M122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7.5646251372611967E-2</v>
      </c>
      <c r="N122" s="8">
        <v>-1746970.21</v>
      </c>
      <c r="O122" s="8">
        <v>0</v>
      </c>
      <c r="P122" s="8">
        <v>0</v>
      </c>
      <c r="Q122" s="8">
        <v>0</v>
      </c>
      <c r="R122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-1746970.21</v>
      </c>
      <c r="S122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122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214418.67549767584</v>
      </c>
    </row>
    <row r="123" spans="2:20" x14ac:dyDescent="0.25">
      <c r="B123" s="5" t="s">
        <v>387</v>
      </c>
      <c r="C123" s="5" t="s">
        <v>388</v>
      </c>
      <c r="D123" s="5" t="s">
        <v>14</v>
      </c>
      <c r="E123" s="5" t="s">
        <v>17</v>
      </c>
      <c r="F123" s="5" t="s">
        <v>216</v>
      </c>
      <c r="G123" s="5" t="s">
        <v>389</v>
      </c>
      <c r="H123" s="4" t="s">
        <v>10</v>
      </c>
      <c r="I123" s="6">
        <v>9440</v>
      </c>
      <c r="J123" s="8"/>
      <c r="K123" s="8">
        <v>1304694.6599999999</v>
      </c>
      <c r="L123" s="8">
        <v>12695958.49</v>
      </c>
      <c r="M123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0.10276456567085074</v>
      </c>
      <c r="N123" s="8">
        <v>-5089093.92</v>
      </c>
      <c r="O123" s="8">
        <v>0</v>
      </c>
      <c r="P123" s="8">
        <v>0</v>
      </c>
      <c r="Q123" s="8">
        <v>0</v>
      </c>
      <c r="R123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-5089093.92</v>
      </c>
      <c r="S123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123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372572.48208441201</v>
      </c>
    </row>
    <row r="124" spans="2:20" x14ac:dyDescent="0.25">
      <c r="B124" s="5" t="s">
        <v>718</v>
      </c>
      <c r="C124" s="5" t="s">
        <v>719</v>
      </c>
      <c r="D124" s="5" t="s">
        <v>14</v>
      </c>
      <c r="E124" s="5" t="s">
        <v>17</v>
      </c>
      <c r="F124" s="5" t="s">
        <v>452</v>
      </c>
      <c r="G124" s="5" t="s">
        <v>460</v>
      </c>
      <c r="H124" s="4" t="s">
        <v>10</v>
      </c>
      <c r="I124" s="6">
        <v>9358</v>
      </c>
      <c r="J124" s="8"/>
      <c r="K124" s="8">
        <v>1303297.55</v>
      </c>
      <c r="L124" s="8">
        <v>10304195.100000001</v>
      </c>
      <c r="M124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0.12648222761232461</v>
      </c>
      <c r="N124" s="8">
        <v>0</v>
      </c>
      <c r="O124" s="8">
        <v>0</v>
      </c>
      <c r="P124" s="8">
        <v>0</v>
      </c>
      <c r="Q124" s="8">
        <v>0</v>
      </c>
      <c r="R124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124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124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125" spans="2:20" x14ac:dyDescent="0.25">
      <c r="B125" s="5" t="s">
        <v>358</v>
      </c>
      <c r="C125" s="5" t="s">
        <v>359</v>
      </c>
      <c r="D125" s="5" t="s">
        <v>14</v>
      </c>
      <c r="E125" s="5" t="s">
        <v>17</v>
      </c>
      <c r="F125" s="5" t="s">
        <v>216</v>
      </c>
      <c r="G125" s="5" t="s">
        <v>360</v>
      </c>
      <c r="H125" s="4" t="s">
        <v>10</v>
      </c>
      <c r="I125" s="6">
        <v>9357</v>
      </c>
      <c r="J125" s="8"/>
      <c r="K125" s="8">
        <v>726000</v>
      </c>
      <c r="L125" s="8">
        <v>10973548.969999999</v>
      </c>
      <c r="M125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6.6159088730981447E-2</v>
      </c>
      <c r="N125" s="8">
        <v>-4330786.22</v>
      </c>
      <c r="O125" s="8">
        <v>264384</v>
      </c>
      <c r="P125" s="8">
        <v>0</v>
      </c>
      <c r="Q125" s="8">
        <v>0</v>
      </c>
      <c r="R125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-4066402.2199999997</v>
      </c>
      <c r="S125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125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499099.85474406491</v>
      </c>
    </row>
    <row r="126" spans="2:20" x14ac:dyDescent="0.25">
      <c r="B126" s="5" t="s">
        <v>262</v>
      </c>
      <c r="C126" s="5" t="s">
        <v>263</v>
      </c>
      <c r="D126" s="5" t="s">
        <v>14</v>
      </c>
      <c r="E126" s="5" t="s">
        <v>17</v>
      </c>
      <c r="F126" s="5" t="s">
        <v>216</v>
      </c>
      <c r="G126" s="5" t="s">
        <v>265</v>
      </c>
      <c r="H126" s="4" t="s">
        <v>10</v>
      </c>
      <c r="I126" s="6">
        <v>9207</v>
      </c>
      <c r="J126" s="8" t="s">
        <v>1187</v>
      </c>
      <c r="K126" s="8">
        <v>1398495.02</v>
      </c>
      <c r="L126" s="8">
        <v>8432774.2200000007</v>
      </c>
      <c r="M126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0.16584044390554073</v>
      </c>
      <c r="N126" s="8">
        <v>-4948421.84</v>
      </c>
      <c r="O126" s="8">
        <v>0</v>
      </c>
      <c r="P126" s="8">
        <v>0</v>
      </c>
      <c r="Q126" s="8">
        <v>0</v>
      </c>
      <c r="R126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-4948421.84</v>
      </c>
      <c r="S126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126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362273.88142396737</v>
      </c>
    </row>
    <row r="127" spans="2:20" x14ac:dyDescent="0.25">
      <c r="B127" s="5" t="s">
        <v>23</v>
      </c>
      <c r="C127" s="5" t="s">
        <v>24</v>
      </c>
      <c r="D127" s="5" t="s">
        <v>14</v>
      </c>
      <c r="E127" s="5" t="s">
        <v>17</v>
      </c>
      <c r="F127" s="5" t="s">
        <v>18</v>
      </c>
      <c r="G127" s="5" t="s">
        <v>25</v>
      </c>
      <c r="H127" s="4" t="s">
        <v>10</v>
      </c>
      <c r="I127" s="6">
        <v>9151</v>
      </c>
      <c r="J127" s="8" t="s">
        <v>1188</v>
      </c>
      <c r="K127" s="8">
        <v>739573.14</v>
      </c>
      <c r="L127" s="8" t="s">
        <v>1186</v>
      </c>
      <c r="M127" s="9" t="str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/>
      </c>
      <c r="N127" s="8" t="s">
        <v>1186</v>
      </c>
      <c r="O127" s="8">
        <v>0</v>
      </c>
      <c r="P127" s="8">
        <v>0</v>
      </c>
      <c r="Q127" s="8">
        <v>0</v>
      </c>
      <c r="R127" s="8" t="str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ASSENTE</v>
      </c>
      <c r="S127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127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128" spans="2:20" x14ac:dyDescent="0.25">
      <c r="B128" s="5" t="s">
        <v>551</v>
      </c>
      <c r="C128" s="5" t="s">
        <v>552</v>
      </c>
      <c r="D128" s="5" t="s">
        <v>14</v>
      </c>
      <c r="E128" s="5" t="s">
        <v>17</v>
      </c>
      <c r="F128" s="5" t="s">
        <v>452</v>
      </c>
      <c r="G128" s="5" t="s">
        <v>553</v>
      </c>
      <c r="H128" s="4" t="s">
        <v>10</v>
      </c>
      <c r="I128" s="6">
        <v>9128</v>
      </c>
      <c r="J128" s="8" t="s">
        <v>1187</v>
      </c>
      <c r="K128" s="8">
        <v>1650785.1</v>
      </c>
      <c r="L128" s="8">
        <v>16869928.969999999</v>
      </c>
      <c r="M128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9.7853707797798756E-2</v>
      </c>
      <c r="N128" s="8">
        <v>0</v>
      </c>
      <c r="O128" s="8">
        <v>0</v>
      </c>
      <c r="P128" s="8">
        <v>0</v>
      </c>
      <c r="Q128" s="8">
        <v>0</v>
      </c>
      <c r="R128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128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128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129" spans="2:20" x14ac:dyDescent="0.25">
      <c r="B129" s="5" t="s">
        <v>442</v>
      </c>
      <c r="C129" s="5" t="s">
        <v>443</v>
      </c>
      <c r="D129" s="5" t="s">
        <v>14</v>
      </c>
      <c r="E129" s="5" t="s">
        <v>17</v>
      </c>
      <c r="F129" s="5" t="s">
        <v>392</v>
      </c>
      <c r="G129" s="5" t="s">
        <v>416</v>
      </c>
      <c r="H129" s="4" t="s">
        <v>10</v>
      </c>
      <c r="I129" s="6">
        <v>8917</v>
      </c>
      <c r="J129" s="8"/>
      <c r="K129" s="8">
        <v>200000</v>
      </c>
      <c r="L129" s="8">
        <v>9844995.3499999996</v>
      </c>
      <c r="M129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2.031489024522495E-2</v>
      </c>
      <c r="N129" s="8"/>
      <c r="O129" s="8">
        <v>0</v>
      </c>
      <c r="P129" s="8">
        <v>0</v>
      </c>
      <c r="Q129" s="8">
        <v>0</v>
      </c>
      <c r="R129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129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129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130" spans="2:20" x14ac:dyDescent="0.25">
      <c r="B130" s="5" t="s">
        <v>381</v>
      </c>
      <c r="C130" s="5" t="s">
        <v>382</v>
      </c>
      <c r="D130" s="5" t="s">
        <v>14</v>
      </c>
      <c r="E130" s="5" t="s">
        <v>17</v>
      </c>
      <c r="F130" s="5" t="s">
        <v>216</v>
      </c>
      <c r="G130" s="5" t="s">
        <v>383</v>
      </c>
      <c r="H130" s="4" t="s">
        <v>10</v>
      </c>
      <c r="I130" s="6">
        <v>8549</v>
      </c>
      <c r="J130" s="8"/>
      <c r="K130" s="8">
        <v>826089.42</v>
      </c>
      <c r="L130" s="8">
        <v>6458440.5300000003</v>
      </c>
      <c r="M130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0.12790849682098102</v>
      </c>
      <c r="N130" s="8">
        <v>-1720009.44</v>
      </c>
      <c r="O130" s="8">
        <v>0</v>
      </c>
      <c r="P130" s="8">
        <v>0</v>
      </c>
      <c r="Q130" s="8">
        <v>0</v>
      </c>
      <c r="R130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-1720009.44</v>
      </c>
      <c r="S130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130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125921.86278012718</v>
      </c>
    </row>
    <row r="131" spans="2:20" x14ac:dyDescent="0.25">
      <c r="B131" s="5" t="s">
        <v>844</v>
      </c>
      <c r="C131" s="5" t="s">
        <v>845</v>
      </c>
      <c r="D131" s="5" t="s">
        <v>14</v>
      </c>
      <c r="E131" s="5" t="s">
        <v>17</v>
      </c>
      <c r="F131" s="5" t="s">
        <v>774</v>
      </c>
      <c r="G131" s="5" t="s">
        <v>846</v>
      </c>
      <c r="H131" s="4" t="s">
        <v>10</v>
      </c>
      <c r="I131" s="6">
        <v>8452</v>
      </c>
      <c r="J131" s="8"/>
      <c r="K131" s="8">
        <v>967471.97</v>
      </c>
      <c r="L131" s="8">
        <v>9021341.7800000012</v>
      </c>
      <c r="M131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0.1072425802716899</v>
      </c>
      <c r="N131" s="8">
        <v>0</v>
      </c>
      <c r="O131" s="8">
        <v>0</v>
      </c>
      <c r="P131" s="8">
        <v>0</v>
      </c>
      <c r="Q131" s="8">
        <v>0</v>
      </c>
      <c r="R131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131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131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132" spans="2:20" x14ac:dyDescent="0.25">
      <c r="B132" s="5" t="s">
        <v>1095</v>
      </c>
      <c r="C132" s="5" t="s">
        <v>1096</v>
      </c>
      <c r="D132" s="5" t="s">
        <v>14</v>
      </c>
      <c r="E132" s="5" t="s">
        <v>17</v>
      </c>
      <c r="F132" s="5" t="s">
        <v>1054</v>
      </c>
      <c r="G132" s="5" t="s">
        <v>1097</v>
      </c>
      <c r="H132" s="4" t="s">
        <v>10</v>
      </c>
      <c r="I132" s="6">
        <v>8416</v>
      </c>
      <c r="J132" s="8"/>
      <c r="K132" s="8">
        <v>1156000</v>
      </c>
      <c r="L132" s="8">
        <v>10557555.6</v>
      </c>
      <c r="M132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0.10949504258353136</v>
      </c>
      <c r="N132" s="8">
        <v>-1468351.38</v>
      </c>
      <c r="O132" s="8">
        <v>0</v>
      </c>
      <c r="P132" s="8">
        <v>0</v>
      </c>
      <c r="Q132" s="8">
        <v>0</v>
      </c>
      <c r="R132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-1468351.38</v>
      </c>
      <c r="S132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132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107497.9803514162</v>
      </c>
    </row>
    <row r="133" spans="2:20" x14ac:dyDescent="0.25">
      <c r="B133" s="5" t="s">
        <v>367</v>
      </c>
      <c r="C133" s="5" t="s">
        <v>368</v>
      </c>
      <c r="D133" s="5" t="s">
        <v>14</v>
      </c>
      <c r="E133" s="5" t="s">
        <v>17</v>
      </c>
      <c r="F133" s="5" t="s">
        <v>216</v>
      </c>
      <c r="G133" s="5" t="s">
        <v>369</v>
      </c>
      <c r="H133" s="4" t="s">
        <v>10</v>
      </c>
      <c r="I133" s="6">
        <v>8415</v>
      </c>
      <c r="J133" s="8"/>
      <c r="K133" s="8">
        <v>1207627.8799999999</v>
      </c>
      <c r="L133" s="8">
        <v>10265597.120000001</v>
      </c>
      <c r="M133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0.11763834737360117</v>
      </c>
      <c r="N133" s="8">
        <v>-3259843.55</v>
      </c>
      <c r="O133" s="8">
        <v>0</v>
      </c>
      <c r="P133" s="8">
        <v>0</v>
      </c>
      <c r="Q133" s="8">
        <v>0</v>
      </c>
      <c r="R133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-3259843.55</v>
      </c>
      <c r="S133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133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238653.09261778393</v>
      </c>
    </row>
    <row r="134" spans="2:20" x14ac:dyDescent="0.25">
      <c r="B134" s="5" t="s">
        <v>1112</v>
      </c>
      <c r="C134" s="5" t="s">
        <v>1113</v>
      </c>
      <c r="D134" s="5" t="s">
        <v>14</v>
      </c>
      <c r="E134" s="5" t="s">
        <v>17</v>
      </c>
      <c r="F134" s="5" t="s">
        <v>1054</v>
      </c>
      <c r="G134" s="5" t="s">
        <v>1114</v>
      </c>
      <c r="H134" s="4" t="s">
        <v>10</v>
      </c>
      <c r="I134" s="6">
        <v>8391</v>
      </c>
      <c r="J134" s="8"/>
      <c r="K134" s="8">
        <v>367806.9</v>
      </c>
      <c r="L134" s="8">
        <v>7725142.6600000001</v>
      </c>
      <c r="M134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4.761166442976731E-2</v>
      </c>
      <c r="N134" s="8"/>
      <c r="O134" s="8">
        <v>0</v>
      </c>
      <c r="P134" s="8">
        <v>0</v>
      </c>
      <c r="Q134" s="8">
        <v>0</v>
      </c>
      <c r="R134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134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134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135" spans="2:20" x14ac:dyDescent="0.25">
      <c r="B135" s="5" t="s">
        <v>769</v>
      </c>
      <c r="C135" s="5" t="s">
        <v>770</v>
      </c>
      <c r="D135" s="5" t="s">
        <v>14</v>
      </c>
      <c r="E135" s="5" t="s">
        <v>17</v>
      </c>
      <c r="F135" s="5" t="s">
        <v>452</v>
      </c>
      <c r="G135" s="5" t="s">
        <v>771</v>
      </c>
      <c r="H135" s="4" t="s">
        <v>10</v>
      </c>
      <c r="I135" s="6">
        <v>8320</v>
      </c>
      <c r="J135" s="8" t="s">
        <v>1187</v>
      </c>
      <c r="K135" s="8" t="s">
        <v>1186</v>
      </c>
      <c r="L135" s="8">
        <v>7737030.3200000003</v>
      </c>
      <c r="M135" s="9" t="str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/>
      </c>
      <c r="N135" s="8"/>
      <c r="O135" s="8">
        <v>0</v>
      </c>
      <c r="P135" s="8">
        <v>0</v>
      </c>
      <c r="Q135" s="8">
        <v>0</v>
      </c>
      <c r="R135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135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135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136" spans="2:20" x14ac:dyDescent="0.25">
      <c r="B136" s="5" t="s">
        <v>782</v>
      </c>
      <c r="C136" s="5" t="s">
        <v>783</v>
      </c>
      <c r="D136" s="5" t="s">
        <v>14</v>
      </c>
      <c r="E136" s="5" t="s">
        <v>17</v>
      </c>
      <c r="F136" s="5" t="s">
        <v>774</v>
      </c>
      <c r="G136" s="5" t="s">
        <v>785</v>
      </c>
      <c r="H136" s="4" t="s">
        <v>10</v>
      </c>
      <c r="I136" s="6">
        <v>8305</v>
      </c>
      <c r="J136" s="8"/>
      <c r="K136" s="8">
        <v>1276527.8700000001</v>
      </c>
      <c r="L136" s="8">
        <v>11254552.33</v>
      </c>
      <c r="M136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0.11342324710662215</v>
      </c>
      <c r="N136" s="8">
        <v>0</v>
      </c>
      <c r="O136" s="8">
        <v>0</v>
      </c>
      <c r="P136" s="8">
        <v>0</v>
      </c>
      <c r="Q136" s="8">
        <v>0</v>
      </c>
      <c r="R136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136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136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137" spans="2:20" x14ac:dyDescent="0.25">
      <c r="B137" s="5" t="s">
        <v>963</v>
      </c>
      <c r="C137" s="5" t="s">
        <v>964</v>
      </c>
      <c r="D137" s="5" t="s">
        <v>14</v>
      </c>
      <c r="E137" s="5" t="s">
        <v>17</v>
      </c>
      <c r="F137" s="5" t="s">
        <v>774</v>
      </c>
      <c r="G137" s="5" t="s">
        <v>965</v>
      </c>
      <c r="H137" s="4" t="s">
        <v>10</v>
      </c>
      <c r="I137" s="6">
        <v>8236</v>
      </c>
      <c r="J137" s="8"/>
      <c r="K137" s="8">
        <v>917341.03</v>
      </c>
      <c r="L137" s="8">
        <v>8097714.8900000006</v>
      </c>
      <c r="M137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0.11328393780976895</v>
      </c>
      <c r="N137" s="8">
        <v>-2343665.86</v>
      </c>
      <c r="O137" s="8">
        <v>0</v>
      </c>
      <c r="P137" s="8">
        <v>0</v>
      </c>
      <c r="Q137" s="8">
        <v>0</v>
      </c>
      <c r="R137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-2343665.86</v>
      </c>
      <c r="S137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137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171579.73901898396</v>
      </c>
    </row>
    <row r="138" spans="2:20" x14ac:dyDescent="0.25">
      <c r="B138" s="5" t="s">
        <v>1161</v>
      </c>
      <c r="C138" s="5" t="s">
        <v>1162</v>
      </c>
      <c r="D138" s="5" t="s">
        <v>14</v>
      </c>
      <c r="E138" s="5" t="s">
        <v>17</v>
      </c>
      <c r="F138" s="5" t="s">
        <v>1117</v>
      </c>
      <c r="G138" s="5" t="s">
        <v>1163</v>
      </c>
      <c r="H138" s="4" t="s">
        <v>10</v>
      </c>
      <c r="I138" s="6">
        <v>8072</v>
      </c>
      <c r="J138" s="8"/>
      <c r="K138" s="8">
        <v>1283200.56</v>
      </c>
      <c r="L138" s="8">
        <v>9463582.7899999991</v>
      </c>
      <c r="M138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0.13559352609626191</v>
      </c>
      <c r="N138" s="8">
        <v>-4418248.46</v>
      </c>
      <c r="O138" s="8">
        <v>0</v>
      </c>
      <c r="P138" s="8">
        <v>0</v>
      </c>
      <c r="Q138" s="8">
        <v>0</v>
      </c>
      <c r="R138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-4418248.46</v>
      </c>
      <c r="S138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138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323459.89700418635</v>
      </c>
    </row>
    <row r="139" spans="2:20" x14ac:dyDescent="0.25">
      <c r="B139" s="5" t="s">
        <v>355</v>
      </c>
      <c r="C139" s="5" t="s">
        <v>356</v>
      </c>
      <c r="D139" s="5" t="s">
        <v>14</v>
      </c>
      <c r="E139" s="5" t="s">
        <v>17</v>
      </c>
      <c r="F139" s="5" t="s">
        <v>216</v>
      </c>
      <c r="G139" s="5" t="s">
        <v>357</v>
      </c>
      <c r="H139" s="4" t="s">
        <v>10</v>
      </c>
      <c r="I139" s="6">
        <v>8021</v>
      </c>
      <c r="J139" s="8"/>
      <c r="K139" s="8">
        <v>666549.59</v>
      </c>
      <c r="L139" s="8">
        <v>4967071.16</v>
      </c>
      <c r="M139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0.13419368648626326</v>
      </c>
      <c r="N139" s="8">
        <v>-2523468.7799999998</v>
      </c>
      <c r="O139" s="8">
        <v>0</v>
      </c>
      <c r="P139" s="8">
        <v>0</v>
      </c>
      <c r="Q139" s="8">
        <v>0</v>
      </c>
      <c r="R139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-2523468.7799999998</v>
      </c>
      <c r="S139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139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184743.10783148665</v>
      </c>
    </row>
    <row r="140" spans="2:20" x14ac:dyDescent="0.25">
      <c r="B140" s="5" t="s">
        <v>1021</v>
      </c>
      <c r="C140" s="5" t="s">
        <v>1022</v>
      </c>
      <c r="D140" s="5" t="s">
        <v>14</v>
      </c>
      <c r="E140" s="5" t="s">
        <v>17</v>
      </c>
      <c r="F140" s="5" t="s">
        <v>1018</v>
      </c>
      <c r="G140" s="5" t="s">
        <v>1024</v>
      </c>
      <c r="H140" s="4" t="s">
        <v>10</v>
      </c>
      <c r="I140" s="6">
        <v>7995</v>
      </c>
      <c r="J140" s="8"/>
      <c r="K140" s="8">
        <v>639000</v>
      </c>
      <c r="L140" s="8">
        <v>10626465.870000001</v>
      </c>
      <c r="M140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6.0132880283743848E-2</v>
      </c>
      <c r="N140" s="8"/>
      <c r="O140" s="8">
        <v>0</v>
      </c>
      <c r="P140" s="8">
        <v>0</v>
      </c>
      <c r="Q140" s="8">
        <v>0</v>
      </c>
      <c r="R140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140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140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141" spans="2:20" x14ac:dyDescent="0.25">
      <c r="B141" s="5" t="s">
        <v>817</v>
      </c>
      <c r="C141" s="5" t="s">
        <v>818</v>
      </c>
      <c r="D141" s="5" t="s">
        <v>14</v>
      </c>
      <c r="E141" s="5" t="s">
        <v>17</v>
      </c>
      <c r="F141" s="5" t="s">
        <v>774</v>
      </c>
      <c r="G141" s="5" t="s">
        <v>819</v>
      </c>
      <c r="H141" s="4" t="s">
        <v>10</v>
      </c>
      <c r="I141" s="6">
        <v>7989</v>
      </c>
      <c r="J141" s="8" t="s">
        <v>1187</v>
      </c>
      <c r="K141" s="8">
        <v>1366386.41</v>
      </c>
      <c r="L141" s="8">
        <v>11816009.050000001</v>
      </c>
      <c r="M141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0.11563857172231938</v>
      </c>
      <c r="N141" s="8">
        <v>-1261028.82</v>
      </c>
      <c r="O141" s="8">
        <v>0</v>
      </c>
      <c r="P141" s="8">
        <v>0</v>
      </c>
      <c r="Q141" s="8">
        <v>0</v>
      </c>
      <c r="R141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-1261028.82</v>
      </c>
      <c r="S141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141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92319.89914766149</v>
      </c>
    </row>
    <row r="142" spans="2:20" x14ac:dyDescent="0.25">
      <c r="B142" s="5" t="s">
        <v>390</v>
      </c>
      <c r="C142" s="5" t="s">
        <v>391</v>
      </c>
      <c r="D142" s="5" t="s">
        <v>14</v>
      </c>
      <c r="E142" s="5" t="s">
        <v>17</v>
      </c>
      <c r="F142" s="5" t="s">
        <v>392</v>
      </c>
      <c r="G142" s="5" t="s">
        <v>394</v>
      </c>
      <c r="H142" s="4" t="s">
        <v>10</v>
      </c>
      <c r="I142" s="6">
        <v>7916</v>
      </c>
      <c r="J142" s="8"/>
      <c r="K142" s="8">
        <v>667045</v>
      </c>
      <c r="L142" s="8">
        <v>9490396.1999999993</v>
      </c>
      <c r="M142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7.0286317445840671E-2</v>
      </c>
      <c r="N142" s="8"/>
      <c r="O142" s="8">
        <v>0</v>
      </c>
      <c r="P142" s="8">
        <v>0</v>
      </c>
      <c r="Q142" s="8">
        <v>0</v>
      </c>
      <c r="R142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142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142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143" spans="2:20" x14ac:dyDescent="0.25">
      <c r="B143" s="5" t="s">
        <v>378</v>
      </c>
      <c r="C143" s="5" t="s">
        <v>379</v>
      </c>
      <c r="D143" s="5" t="s">
        <v>14</v>
      </c>
      <c r="E143" s="5" t="s">
        <v>17</v>
      </c>
      <c r="F143" s="5" t="s">
        <v>216</v>
      </c>
      <c r="G143" s="5" t="s">
        <v>380</v>
      </c>
      <c r="H143" s="4" t="s">
        <v>10</v>
      </c>
      <c r="I143" s="6">
        <v>7845</v>
      </c>
      <c r="J143" s="8"/>
      <c r="K143" s="8">
        <v>475155.33</v>
      </c>
      <c r="L143" s="8">
        <v>5235984.25</v>
      </c>
      <c r="M143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9.0748044171446857E-2</v>
      </c>
      <c r="N143" s="8">
        <v>-754929.28</v>
      </c>
      <c r="O143" s="8">
        <v>0</v>
      </c>
      <c r="P143" s="8">
        <v>0</v>
      </c>
      <c r="Q143" s="8">
        <v>0</v>
      </c>
      <c r="R143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-754929.28</v>
      </c>
      <c r="S143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143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92658.097651255346</v>
      </c>
    </row>
    <row r="144" spans="2:20" x14ac:dyDescent="0.25">
      <c r="B144" s="5" t="s">
        <v>103</v>
      </c>
      <c r="C144" s="5" t="s">
        <v>104</v>
      </c>
      <c r="D144" s="5" t="s">
        <v>14</v>
      </c>
      <c r="E144" s="5" t="s">
        <v>17</v>
      </c>
      <c r="F144" s="5" t="s">
        <v>18</v>
      </c>
      <c r="G144" s="5" t="s">
        <v>105</v>
      </c>
      <c r="H144" s="4" t="s">
        <v>10</v>
      </c>
      <c r="I144" s="6">
        <v>7805</v>
      </c>
      <c r="J144" s="8"/>
      <c r="K144" s="8">
        <v>341446.83</v>
      </c>
      <c r="L144" s="8">
        <v>8987645.1899999995</v>
      </c>
      <c r="M144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3.7990688637765418E-2</v>
      </c>
      <c r="N144" s="8"/>
      <c r="O144" s="8">
        <v>0</v>
      </c>
      <c r="P144" s="8">
        <v>0</v>
      </c>
      <c r="Q144" s="8">
        <v>0</v>
      </c>
      <c r="R144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144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144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145" spans="2:20" x14ac:dyDescent="0.25">
      <c r="B145" s="5" t="s">
        <v>123</v>
      </c>
      <c r="C145" s="5" t="s">
        <v>124</v>
      </c>
      <c r="D145" s="5" t="s">
        <v>14</v>
      </c>
      <c r="E145" s="5" t="s">
        <v>17</v>
      </c>
      <c r="F145" s="5" t="s">
        <v>18</v>
      </c>
      <c r="G145" s="5" t="s">
        <v>125</v>
      </c>
      <c r="H145" s="4" t="s">
        <v>10</v>
      </c>
      <c r="I145" s="6">
        <v>7790</v>
      </c>
      <c r="J145" s="8"/>
      <c r="K145" s="8">
        <v>1076569.47</v>
      </c>
      <c r="L145" s="8">
        <v>9336287.5</v>
      </c>
      <c r="M145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0.11531023118129127</v>
      </c>
      <c r="N145" s="8">
        <v>-698296.02</v>
      </c>
      <c r="O145" s="8">
        <v>0</v>
      </c>
      <c r="P145" s="8">
        <v>0</v>
      </c>
      <c r="Q145" s="8">
        <v>0</v>
      </c>
      <c r="R145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-698296.02</v>
      </c>
      <c r="S145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145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51122.240125815217</v>
      </c>
    </row>
    <row r="146" spans="2:20" x14ac:dyDescent="0.25">
      <c r="B146" s="5" t="s">
        <v>1109</v>
      </c>
      <c r="C146" s="5" t="s">
        <v>1110</v>
      </c>
      <c r="D146" s="5" t="s">
        <v>14</v>
      </c>
      <c r="E146" s="5" t="s">
        <v>17</v>
      </c>
      <c r="F146" s="5" t="s">
        <v>1054</v>
      </c>
      <c r="G146" s="5" t="s">
        <v>1111</v>
      </c>
      <c r="H146" s="4" t="s">
        <v>10</v>
      </c>
      <c r="I146" s="6">
        <v>7725</v>
      </c>
      <c r="J146" s="8" t="s">
        <v>1187</v>
      </c>
      <c r="K146" s="8">
        <v>284000</v>
      </c>
      <c r="L146" s="8">
        <v>9096761.2599999998</v>
      </c>
      <c r="M146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3.1219902543644418E-2</v>
      </c>
      <c r="N146" s="8">
        <v>-11340207.16</v>
      </c>
      <c r="O146" s="8">
        <v>0</v>
      </c>
      <c r="P146" s="8">
        <v>0</v>
      </c>
      <c r="Q146" s="8">
        <v>0</v>
      </c>
      <c r="R146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-11340207.16</v>
      </c>
      <c r="S146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dissesto/predissesto</v>
      </c>
      <c r="T146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2713138.7990697203</v>
      </c>
    </row>
    <row r="147" spans="2:20" x14ac:dyDescent="0.25">
      <c r="B147" s="5" t="s">
        <v>52</v>
      </c>
      <c r="C147" s="5" t="s">
        <v>53</v>
      </c>
      <c r="D147" s="5" t="s">
        <v>14</v>
      </c>
      <c r="E147" s="5" t="s">
        <v>17</v>
      </c>
      <c r="F147" s="5" t="s">
        <v>18</v>
      </c>
      <c r="G147" s="5" t="s">
        <v>54</v>
      </c>
      <c r="H147" s="4" t="s">
        <v>10</v>
      </c>
      <c r="I147" s="6">
        <v>7670</v>
      </c>
      <c r="J147" s="8"/>
      <c r="K147" s="8" t="s">
        <v>1186</v>
      </c>
      <c r="L147" s="8" t="s">
        <v>1186</v>
      </c>
      <c r="M147" s="9" t="str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/>
      </c>
      <c r="N147" s="8" t="s">
        <v>1186</v>
      </c>
      <c r="O147" s="8">
        <v>0</v>
      </c>
      <c r="P147" s="8">
        <v>0</v>
      </c>
      <c r="Q147" s="8">
        <v>0</v>
      </c>
      <c r="R147" s="8" t="str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ASSENTE</v>
      </c>
      <c r="S147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147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148" spans="2:20" x14ac:dyDescent="0.25">
      <c r="B148" s="5" t="s">
        <v>827</v>
      </c>
      <c r="C148" s="5" t="s">
        <v>828</v>
      </c>
      <c r="D148" s="5" t="s">
        <v>14</v>
      </c>
      <c r="E148" s="5" t="s">
        <v>17</v>
      </c>
      <c r="F148" s="5" t="s">
        <v>774</v>
      </c>
      <c r="G148" s="5" t="s">
        <v>830</v>
      </c>
      <c r="H148" s="4" t="s">
        <v>10</v>
      </c>
      <c r="I148" s="6">
        <v>7553</v>
      </c>
      <c r="J148" s="8"/>
      <c r="K148" s="8">
        <v>1132355.1000000001</v>
      </c>
      <c r="L148" s="8">
        <v>8489907.9800000004</v>
      </c>
      <c r="M148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0.13337660463076068</v>
      </c>
      <c r="N148" s="8">
        <v>-6356002.2000000002</v>
      </c>
      <c r="O148" s="8">
        <v>0</v>
      </c>
      <c r="P148" s="8">
        <v>0</v>
      </c>
      <c r="Q148" s="8">
        <v>0</v>
      </c>
      <c r="R148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-6356002.2000000002</v>
      </c>
      <c r="S148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148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465322.81640186027</v>
      </c>
    </row>
    <row r="149" spans="2:20" x14ac:dyDescent="0.25">
      <c r="B149" s="5" t="s">
        <v>1155</v>
      </c>
      <c r="C149" s="5" t="s">
        <v>1156</v>
      </c>
      <c r="D149" s="5" t="s">
        <v>14</v>
      </c>
      <c r="E149" s="5" t="s">
        <v>17</v>
      </c>
      <c r="F149" s="5" t="s">
        <v>1117</v>
      </c>
      <c r="G149" s="5" t="s">
        <v>1157</v>
      </c>
      <c r="H149" s="4" t="s">
        <v>10</v>
      </c>
      <c r="I149" s="6">
        <v>7496</v>
      </c>
      <c r="J149" s="8"/>
      <c r="K149" s="8">
        <v>863439.83</v>
      </c>
      <c r="L149" s="8">
        <v>14270618.5</v>
      </c>
      <c r="M149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6.0504723744104011E-2</v>
      </c>
      <c r="N149" s="8"/>
      <c r="O149" s="8">
        <v>0</v>
      </c>
      <c r="P149" s="8">
        <v>0</v>
      </c>
      <c r="Q149" s="8">
        <v>0</v>
      </c>
      <c r="R149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149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149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150" spans="2:20" x14ac:dyDescent="0.25">
      <c r="B150" s="5" t="s">
        <v>364</v>
      </c>
      <c r="C150" s="5" t="s">
        <v>365</v>
      </c>
      <c r="D150" s="5" t="s">
        <v>14</v>
      </c>
      <c r="E150" s="5" t="s">
        <v>17</v>
      </c>
      <c r="F150" s="5" t="s">
        <v>216</v>
      </c>
      <c r="G150" s="5" t="s">
        <v>366</v>
      </c>
      <c r="H150" s="4" t="s">
        <v>10</v>
      </c>
      <c r="I150" s="6">
        <v>7457</v>
      </c>
      <c r="J150" s="8"/>
      <c r="K150" s="8">
        <v>2018156.63</v>
      </c>
      <c r="L150" s="8">
        <v>7197592.04</v>
      </c>
      <c r="M150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0.28039330637027876</v>
      </c>
      <c r="N150" s="8">
        <v>-2017153.66</v>
      </c>
      <c r="O150" s="8">
        <v>0</v>
      </c>
      <c r="P150" s="8">
        <v>0</v>
      </c>
      <c r="Q150" s="8">
        <v>0</v>
      </c>
      <c r="R150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-2017153.66</v>
      </c>
      <c r="S150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150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147675.78623344726</v>
      </c>
    </row>
    <row r="151" spans="2:20" x14ac:dyDescent="0.25">
      <c r="B151" s="5" t="s">
        <v>314</v>
      </c>
      <c r="C151" s="5" t="s">
        <v>315</v>
      </c>
      <c r="D151" s="5" t="s">
        <v>14</v>
      </c>
      <c r="E151" s="5" t="s">
        <v>17</v>
      </c>
      <c r="F151" s="5" t="s">
        <v>216</v>
      </c>
      <c r="G151" s="5" t="s">
        <v>316</v>
      </c>
      <c r="H151" s="4" t="s">
        <v>10</v>
      </c>
      <c r="I151" s="6">
        <v>7416</v>
      </c>
      <c r="J151" s="8"/>
      <c r="K151" s="8">
        <v>833835.76</v>
      </c>
      <c r="L151" s="8">
        <v>7670235.25</v>
      </c>
      <c r="M151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0.10871058485461707</v>
      </c>
      <c r="N151" s="8">
        <v>-2992606.04</v>
      </c>
      <c r="O151" s="8">
        <v>0</v>
      </c>
      <c r="P151" s="8">
        <v>0</v>
      </c>
      <c r="Q151" s="8">
        <v>0</v>
      </c>
      <c r="R151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-2992606.04</v>
      </c>
      <c r="S151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151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219088.63891110959</v>
      </c>
    </row>
    <row r="152" spans="2:20" x14ac:dyDescent="0.25">
      <c r="B152" s="5" t="s">
        <v>95</v>
      </c>
      <c r="C152" s="5" t="s">
        <v>96</v>
      </c>
      <c r="D152" s="5" t="s">
        <v>14</v>
      </c>
      <c r="E152" s="5" t="s">
        <v>17</v>
      </c>
      <c r="F152" s="5" t="s">
        <v>18</v>
      </c>
      <c r="G152" s="5" t="s">
        <v>41</v>
      </c>
      <c r="H152" s="4" t="s">
        <v>10</v>
      </c>
      <c r="I152" s="6">
        <v>7301</v>
      </c>
      <c r="J152" s="8" t="s">
        <v>1187</v>
      </c>
      <c r="K152" s="8">
        <v>1534066.93</v>
      </c>
      <c r="L152" s="8">
        <v>9516910.3300000001</v>
      </c>
      <c r="M152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0.16119379891225685</v>
      </c>
      <c r="N152" s="8">
        <v>-5531592.5199999996</v>
      </c>
      <c r="O152" s="8">
        <v>0</v>
      </c>
      <c r="P152" s="8">
        <v>0</v>
      </c>
      <c r="Q152" s="8">
        <v>0</v>
      </c>
      <c r="R152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-5531592.5199999996</v>
      </c>
      <c r="S152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152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404967.79730407632</v>
      </c>
    </row>
    <row r="153" spans="2:20" x14ac:dyDescent="0.25">
      <c r="B153" s="5" t="s">
        <v>444</v>
      </c>
      <c r="C153" s="5" t="s">
        <v>445</v>
      </c>
      <c r="D153" s="5" t="s">
        <v>14</v>
      </c>
      <c r="E153" s="5" t="s">
        <v>17</v>
      </c>
      <c r="F153" s="5" t="s">
        <v>392</v>
      </c>
      <c r="G153" s="5" t="s">
        <v>446</v>
      </c>
      <c r="H153" s="4" t="s">
        <v>10</v>
      </c>
      <c r="I153" s="6">
        <v>7292</v>
      </c>
      <c r="J153" s="8"/>
      <c r="K153" s="8">
        <v>170834.4</v>
      </c>
      <c r="L153" s="8">
        <v>5710260.0099999998</v>
      </c>
      <c r="M153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2.9917096542159034E-2</v>
      </c>
      <c r="N153" s="8">
        <v>-1089755.6000000001</v>
      </c>
      <c r="O153" s="8">
        <v>0</v>
      </c>
      <c r="P153" s="8">
        <v>0</v>
      </c>
      <c r="Q153" s="8">
        <v>0</v>
      </c>
      <c r="R153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-1089755.6000000001</v>
      </c>
      <c r="S153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153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154" spans="2:20" x14ac:dyDescent="0.25">
      <c r="B154" s="5" t="s">
        <v>742</v>
      </c>
      <c r="C154" s="5" t="s">
        <v>743</v>
      </c>
      <c r="D154" s="5" t="s">
        <v>14</v>
      </c>
      <c r="E154" s="5" t="s">
        <v>17</v>
      </c>
      <c r="F154" s="5" t="s">
        <v>452</v>
      </c>
      <c r="G154" s="5" t="s">
        <v>744</v>
      </c>
      <c r="H154" s="4" t="s">
        <v>10</v>
      </c>
      <c r="I154" s="6">
        <v>7255</v>
      </c>
      <c r="J154" s="8" t="s">
        <v>1187</v>
      </c>
      <c r="K154" s="8">
        <v>941774.88</v>
      </c>
      <c r="L154" s="8">
        <v>10243405</v>
      </c>
      <c r="M154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9.1939631401862953E-2</v>
      </c>
      <c r="N154" s="8">
        <v>-1842863.15</v>
      </c>
      <c r="O154" s="8">
        <v>339104</v>
      </c>
      <c r="P154" s="8">
        <v>0</v>
      </c>
      <c r="Q154" s="8">
        <v>0</v>
      </c>
      <c r="R154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-1503759.15</v>
      </c>
      <c r="S154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154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184567.56924922654</v>
      </c>
    </row>
    <row r="155" spans="2:20" x14ac:dyDescent="0.25">
      <c r="B155" s="5" t="s">
        <v>745</v>
      </c>
      <c r="C155" s="5" t="s">
        <v>746</v>
      </c>
      <c r="D155" s="5" t="s">
        <v>14</v>
      </c>
      <c r="E155" s="5" t="s">
        <v>17</v>
      </c>
      <c r="F155" s="5" t="s">
        <v>452</v>
      </c>
      <c r="G155" s="5" t="s">
        <v>747</v>
      </c>
      <c r="H155" s="4" t="s">
        <v>10</v>
      </c>
      <c r="I155" s="6">
        <v>7218</v>
      </c>
      <c r="J155" s="8"/>
      <c r="K155" s="8">
        <v>622733.49</v>
      </c>
      <c r="L155" s="8">
        <v>5901333.54</v>
      </c>
      <c r="M155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0.10552419817978971</v>
      </c>
      <c r="N155" s="8">
        <v>0</v>
      </c>
      <c r="O155" s="8">
        <v>0</v>
      </c>
      <c r="P155" s="8">
        <v>0</v>
      </c>
      <c r="Q155" s="8">
        <v>0</v>
      </c>
      <c r="R155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155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155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156" spans="2:20" x14ac:dyDescent="0.25">
      <c r="B156" s="5" t="s">
        <v>814</v>
      </c>
      <c r="C156" s="5" t="s">
        <v>815</v>
      </c>
      <c r="D156" s="5" t="s">
        <v>14</v>
      </c>
      <c r="E156" s="5" t="s">
        <v>17</v>
      </c>
      <c r="F156" s="5" t="s">
        <v>774</v>
      </c>
      <c r="G156" s="5" t="s">
        <v>816</v>
      </c>
      <c r="H156" s="4" t="s">
        <v>10</v>
      </c>
      <c r="I156" s="6">
        <v>7126</v>
      </c>
      <c r="J156" s="8" t="s">
        <v>1188</v>
      </c>
      <c r="K156" s="8">
        <v>1655003.72</v>
      </c>
      <c r="L156" s="8">
        <v>9919925.4399999995</v>
      </c>
      <c r="M156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0.16683630638256089</v>
      </c>
      <c r="N156" s="8">
        <v>0</v>
      </c>
      <c r="O156" s="8">
        <v>0</v>
      </c>
      <c r="P156" s="8">
        <v>0</v>
      </c>
      <c r="Q156" s="8">
        <v>0</v>
      </c>
      <c r="R156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156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156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157" spans="2:20" x14ac:dyDescent="0.25">
      <c r="B157" s="5" t="s">
        <v>295</v>
      </c>
      <c r="C157" s="5" t="s">
        <v>296</v>
      </c>
      <c r="D157" s="5" t="s">
        <v>14</v>
      </c>
      <c r="E157" s="5" t="s">
        <v>17</v>
      </c>
      <c r="F157" s="5" t="s">
        <v>216</v>
      </c>
      <c r="G157" s="5" t="s">
        <v>298</v>
      </c>
      <c r="H157" s="4" t="s">
        <v>10</v>
      </c>
      <c r="I157" s="6">
        <v>6990</v>
      </c>
      <c r="J157" s="8"/>
      <c r="K157" s="8">
        <v>469024.87</v>
      </c>
      <c r="L157" s="8">
        <v>7068533.2699999996</v>
      </c>
      <c r="M157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6.6353917012828889E-2</v>
      </c>
      <c r="N157" s="8">
        <v>-698796.88</v>
      </c>
      <c r="O157" s="8">
        <v>0</v>
      </c>
      <c r="P157" s="8">
        <v>0</v>
      </c>
      <c r="Q157" s="8">
        <v>0</v>
      </c>
      <c r="R157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-698796.88</v>
      </c>
      <c r="S157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157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85768.549797714251</v>
      </c>
    </row>
    <row r="158" spans="2:20" x14ac:dyDescent="0.25">
      <c r="B158" s="5" t="s">
        <v>905</v>
      </c>
      <c r="C158" s="5" t="s">
        <v>906</v>
      </c>
      <c r="D158" s="5" t="s">
        <v>14</v>
      </c>
      <c r="E158" s="5" t="s">
        <v>17</v>
      </c>
      <c r="F158" s="5" t="s">
        <v>774</v>
      </c>
      <c r="G158" s="5" t="s">
        <v>907</v>
      </c>
      <c r="H158" s="4" t="s">
        <v>10</v>
      </c>
      <c r="I158" s="6">
        <v>6984</v>
      </c>
      <c r="J158" s="8"/>
      <c r="K158" s="8">
        <v>1091885.46</v>
      </c>
      <c r="L158" s="8">
        <v>7114234.9499999993</v>
      </c>
      <c r="M158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0.15347897105928446</v>
      </c>
      <c r="N158" s="8">
        <v>-8028961.1100000003</v>
      </c>
      <c r="O158" s="8">
        <v>504431</v>
      </c>
      <c r="P158" s="8">
        <v>0</v>
      </c>
      <c r="Q158" s="8">
        <v>0</v>
      </c>
      <c r="R158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-7524530.1100000003</v>
      </c>
      <c r="S158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158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550870.72545157385</v>
      </c>
    </row>
    <row r="159" spans="2:20" x14ac:dyDescent="0.25">
      <c r="B159" s="5" t="s">
        <v>436</v>
      </c>
      <c r="C159" s="5" t="s">
        <v>437</v>
      </c>
      <c r="D159" s="5" t="s">
        <v>14</v>
      </c>
      <c r="E159" s="5" t="s">
        <v>17</v>
      </c>
      <c r="F159" s="5" t="s">
        <v>392</v>
      </c>
      <c r="G159" s="5" t="s">
        <v>438</v>
      </c>
      <c r="H159" s="4" t="s">
        <v>10</v>
      </c>
      <c r="I159" s="6">
        <v>6850</v>
      </c>
      <c r="J159" s="8"/>
      <c r="K159" s="8">
        <v>386000</v>
      </c>
      <c r="L159" s="8">
        <v>6727261.5999999996</v>
      </c>
      <c r="M159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5.7378473285474733E-2</v>
      </c>
      <c r="N159" s="8">
        <v>-391998.34</v>
      </c>
      <c r="O159" s="8">
        <v>0</v>
      </c>
      <c r="P159" s="8">
        <v>0</v>
      </c>
      <c r="Q159" s="8">
        <v>0</v>
      </c>
      <c r="R159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-391998.34</v>
      </c>
      <c r="S159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159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28629.770435305039</v>
      </c>
    </row>
    <row r="160" spans="2:20" x14ac:dyDescent="0.25">
      <c r="B160" s="5" t="s">
        <v>554</v>
      </c>
      <c r="C160" s="5" t="s">
        <v>555</v>
      </c>
      <c r="D160" s="5" t="s">
        <v>14</v>
      </c>
      <c r="E160" s="5" t="s">
        <v>17</v>
      </c>
      <c r="F160" s="5" t="s">
        <v>452</v>
      </c>
      <c r="G160" s="5" t="s">
        <v>556</v>
      </c>
      <c r="H160" s="4" t="s">
        <v>10</v>
      </c>
      <c r="I160" s="6">
        <v>6848</v>
      </c>
      <c r="J160" s="8"/>
      <c r="K160" s="8">
        <v>215269.37</v>
      </c>
      <c r="L160" s="8">
        <v>5821537.21</v>
      </c>
      <c r="M160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3.6978097405307143E-2</v>
      </c>
      <c r="N160" s="8">
        <v>-10084822.91</v>
      </c>
      <c r="O160" s="8">
        <v>505163</v>
      </c>
      <c r="P160" s="8">
        <v>0</v>
      </c>
      <c r="Q160" s="8">
        <v>0</v>
      </c>
      <c r="R160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-9579659.9100000001</v>
      </c>
      <c r="S160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160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699654.65688348317</v>
      </c>
    </row>
    <row r="161" spans="2:20" x14ac:dyDescent="0.25">
      <c r="B161" s="5" t="s">
        <v>683</v>
      </c>
      <c r="C161" s="5" t="s">
        <v>684</v>
      </c>
      <c r="D161" s="5" t="s">
        <v>14</v>
      </c>
      <c r="E161" s="5" t="s">
        <v>17</v>
      </c>
      <c r="F161" s="5" t="s">
        <v>452</v>
      </c>
      <c r="G161" s="5" t="s">
        <v>685</v>
      </c>
      <c r="H161" s="4" t="s">
        <v>10</v>
      </c>
      <c r="I161" s="6">
        <v>6812</v>
      </c>
      <c r="J161" s="8"/>
      <c r="K161" s="8">
        <v>444267.3</v>
      </c>
      <c r="L161" s="8">
        <v>5976156.6399999997</v>
      </c>
      <c r="M161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7.4339969107637044E-2</v>
      </c>
      <c r="N161" s="8"/>
      <c r="O161" s="8">
        <v>0</v>
      </c>
      <c r="P161" s="8">
        <v>0</v>
      </c>
      <c r="Q161" s="8">
        <v>0</v>
      </c>
      <c r="R161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161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161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162" spans="2:20" x14ac:dyDescent="0.25">
      <c r="B162" s="5" t="s">
        <v>1066</v>
      </c>
      <c r="C162" s="5" t="s">
        <v>1067</v>
      </c>
      <c r="D162" s="5" t="s">
        <v>14</v>
      </c>
      <c r="E162" s="5" t="s">
        <v>17</v>
      </c>
      <c r="F162" s="5" t="s">
        <v>1054</v>
      </c>
      <c r="G162" s="5" t="s">
        <v>1068</v>
      </c>
      <c r="H162" s="4" t="s">
        <v>10</v>
      </c>
      <c r="I162" s="6">
        <v>6737</v>
      </c>
      <c r="J162" s="8"/>
      <c r="K162" s="8">
        <v>333835.28000000003</v>
      </c>
      <c r="L162" s="8">
        <v>6043763.4800000004</v>
      </c>
      <c r="M162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5.5236324370522852E-2</v>
      </c>
      <c r="N162" s="8">
        <v>-2612367.0499999998</v>
      </c>
      <c r="O162" s="8">
        <v>0</v>
      </c>
      <c r="P162" s="8">
        <v>0</v>
      </c>
      <c r="Q162" s="8">
        <v>0</v>
      </c>
      <c r="R162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-2612367.0499999998</v>
      </c>
      <c r="S162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162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190795.3715677853</v>
      </c>
    </row>
    <row r="163" spans="2:20" x14ac:dyDescent="0.25">
      <c r="B163" s="5" t="s">
        <v>201</v>
      </c>
      <c r="C163" s="5" t="s">
        <v>202</v>
      </c>
      <c r="D163" s="5" t="s">
        <v>14</v>
      </c>
      <c r="E163" s="5" t="s">
        <v>17</v>
      </c>
      <c r="F163" s="5" t="s">
        <v>148</v>
      </c>
      <c r="G163" s="5" t="s">
        <v>203</v>
      </c>
      <c r="H163" s="4" t="s">
        <v>10</v>
      </c>
      <c r="I163" s="6">
        <v>6634</v>
      </c>
      <c r="J163" s="8" t="s">
        <v>1188</v>
      </c>
      <c r="K163" s="8">
        <v>608085.78</v>
      </c>
      <c r="L163" s="8" t="s">
        <v>1186</v>
      </c>
      <c r="M163" s="9" t="str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/>
      </c>
      <c r="N163" s="8" t="s">
        <v>1186</v>
      </c>
      <c r="O163" s="8">
        <v>0</v>
      </c>
      <c r="P163" s="8">
        <v>0</v>
      </c>
      <c r="Q163" s="8">
        <v>0</v>
      </c>
      <c r="R163" s="8" t="str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ASSENTE</v>
      </c>
      <c r="S163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163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164" spans="2:20" x14ac:dyDescent="0.25">
      <c r="B164" s="5" t="s">
        <v>433</v>
      </c>
      <c r="C164" s="5" t="s">
        <v>434</v>
      </c>
      <c r="D164" s="5" t="s">
        <v>14</v>
      </c>
      <c r="E164" s="5" t="s">
        <v>17</v>
      </c>
      <c r="F164" s="5" t="s">
        <v>392</v>
      </c>
      <c r="G164" s="5" t="s">
        <v>435</v>
      </c>
      <c r="H164" s="4" t="s">
        <v>10</v>
      </c>
      <c r="I164" s="6">
        <v>6561</v>
      </c>
      <c r="J164" s="8"/>
      <c r="K164" s="8">
        <v>432659.17</v>
      </c>
      <c r="L164" s="8">
        <v>5913545.2000000002</v>
      </c>
      <c r="M164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7.3164092835546424E-2</v>
      </c>
      <c r="N164" s="8">
        <v>-2112095.59</v>
      </c>
      <c r="O164" s="8">
        <v>0</v>
      </c>
      <c r="P164" s="8">
        <v>0</v>
      </c>
      <c r="Q164" s="8">
        <v>0</v>
      </c>
      <c r="R164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-2112095.59</v>
      </c>
      <c r="S164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164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259233.23496871887</v>
      </c>
    </row>
    <row r="165" spans="2:20" x14ac:dyDescent="0.25">
      <c r="B165" s="5" t="s">
        <v>911</v>
      </c>
      <c r="C165" s="5" t="s">
        <v>912</v>
      </c>
      <c r="D165" s="5" t="s">
        <v>14</v>
      </c>
      <c r="E165" s="5" t="s">
        <v>17</v>
      </c>
      <c r="F165" s="5" t="s">
        <v>774</v>
      </c>
      <c r="G165" s="5" t="s">
        <v>825</v>
      </c>
      <c r="H165" s="4" t="s">
        <v>10</v>
      </c>
      <c r="I165" s="6">
        <v>6548</v>
      </c>
      <c r="J165" s="8"/>
      <c r="K165" s="8" t="s">
        <v>1186</v>
      </c>
      <c r="L165" s="8">
        <v>9494861.1400000006</v>
      </c>
      <c r="M165" s="9" t="str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/>
      </c>
      <c r="N165" s="8">
        <v>-909450.82</v>
      </c>
      <c r="O165" s="8">
        <v>0</v>
      </c>
      <c r="P165" s="8">
        <v>0</v>
      </c>
      <c r="Q165" s="8">
        <v>0</v>
      </c>
      <c r="R165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-909450.82</v>
      </c>
      <c r="S165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165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166" spans="2:20" x14ac:dyDescent="0.25">
      <c r="B166" s="5" t="s">
        <v>884</v>
      </c>
      <c r="C166" s="5" t="s">
        <v>885</v>
      </c>
      <c r="D166" s="5" t="s">
        <v>14</v>
      </c>
      <c r="E166" s="5" t="s">
        <v>17</v>
      </c>
      <c r="F166" s="5" t="s">
        <v>774</v>
      </c>
      <c r="G166" s="5" t="s">
        <v>886</v>
      </c>
      <c r="H166" s="4" t="s">
        <v>10</v>
      </c>
      <c r="I166" s="6">
        <v>6484</v>
      </c>
      <c r="J166" s="8"/>
      <c r="K166" s="8">
        <v>144167.45000000001</v>
      </c>
      <c r="L166" s="8">
        <v>6297085.6099999994</v>
      </c>
      <c r="M166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2.2894313167833847E-2</v>
      </c>
      <c r="N166" s="8"/>
      <c r="O166" s="8">
        <v>0</v>
      </c>
      <c r="P166" s="8">
        <v>0</v>
      </c>
      <c r="Q166" s="8">
        <v>0</v>
      </c>
      <c r="R166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166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166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167" spans="2:20" x14ac:dyDescent="0.25">
      <c r="B167" s="5" t="s">
        <v>680</v>
      </c>
      <c r="C167" s="5" t="s">
        <v>681</v>
      </c>
      <c r="D167" s="5" t="s">
        <v>14</v>
      </c>
      <c r="E167" s="5" t="s">
        <v>17</v>
      </c>
      <c r="F167" s="5" t="s">
        <v>452</v>
      </c>
      <c r="G167" s="5" t="s">
        <v>682</v>
      </c>
      <c r="H167" s="4" t="s">
        <v>10</v>
      </c>
      <c r="I167" s="6">
        <v>6462</v>
      </c>
      <c r="J167" s="8"/>
      <c r="K167" s="8">
        <v>378552.76</v>
      </c>
      <c r="L167" s="8">
        <v>5524583.9499999993</v>
      </c>
      <c r="M167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6.8521496537309393E-2</v>
      </c>
      <c r="N167" s="8"/>
      <c r="O167" s="8">
        <v>0</v>
      </c>
      <c r="P167" s="8">
        <v>0</v>
      </c>
      <c r="Q167" s="8">
        <v>0</v>
      </c>
      <c r="R167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167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167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168" spans="2:20" x14ac:dyDescent="0.25">
      <c r="B168" s="5" t="s">
        <v>1121</v>
      </c>
      <c r="C168" s="5" t="s">
        <v>1122</v>
      </c>
      <c r="D168" s="5" t="s">
        <v>14</v>
      </c>
      <c r="E168" s="5" t="s">
        <v>17</v>
      </c>
      <c r="F168" s="5" t="s">
        <v>1117</v>
      </c>
      <c r="G168" s="5" t="s">
        <v>1123</v>
      </c>
      <c r="H168" s="4" t="s">
        <v>10</v>
      </c>
      <c r="I168" s="6">
        <v>6376</v>
      </c>
      <c r="J168" s="8"/>
      <c r="K168" s="8">
        <v>871137.65</v>
      </c>
      <c r="L168" s="8">
        <v>8650743.8399999999</v>
      </c>
      <c r="M168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0.10070089533479933</v>
      </c>
      <c r="N168" s="8">
        <v>0</v>
      </c>
      <c r="O168" s="8">
        <v>0</v>
      </c>
      <c r="P168" s="8">
        <v>0</v>
      </c>
      <c r="Q168" s="8">
        <v>0</v>
      </c>
      <c r="R168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168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168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169" spans="2:20" x14ac:dyDescent="0.25">
      <c r="B169" s="5" t="s">
        <v>76</v>
      </c>
      <c r="C169" s="5" t="s">
        <v>77</v>
      </c>
      <c r="D169" s="5" t="s">
        <v>14</v>
      </c>
      <c r="E169" s="5" t="s">
        <v>17</v>
      </c>
      <c r="F169" s="5" t="s">
        <v>18</v>
      </c>
      <c r="G169" s="5" t="s">
        <v>78</v>
      </c>
      <c r="H169" s="4" t="s">
        <v>10</v>
      </c>
      <c r="I169" s="6">
        <v>6356</v>
      </c>
      <c r="J169" s="8"/>
      <c r="K169" s="8">
        <v>1243100.1000000001</v>
      </c>
      <c r="L169" s="8">
        <v>14922340.039999999</v>
      </c>
      <c r="M169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8.3304635644799327E-2</v>
      </c>
      <c r="N169" s="8">
        <v>-6058353.2699999996</v>
      </c>
      <c r="O169" s="8">
        <v>0</v>
      </c>
      <c r="P169" s="8">
        <v>0</v>
      </c>
      <c r="Q169" s="8">
        <v>0</v>
      </c>
      <c r="R169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-6058353.2699999996</v>
      </c>
      <c r="S169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169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743586.85478123475</v>
      </c>
    </row>
    <row r="170" spans="2:20" x14ac:dyDescent="0.25">
      <c r="B170" s="5" t="s">
        <v>913</v>
      </c>
      <c r="C170" s="5" t="s">
        <v>914</v>
      </c>
      <c r="D170" s="5" t="s">
        <v>14</v>
      </c>
      <c r="E170" s="5" t="s">
        <v>17</v>
      </c>
      <c r="F170" s="5" t="s">
        <v>774</v>
      </c>
      <c r="G170" s="5" t="s">
        <v>915</v>
      </c>
      <c r="H170" s="4" t="s">
        <v>10</v>
      </c>
      <c r="I170" s="6">
        <v>6313</v>
      </c>
      <c r="J170" s="8" t="s">
        <v>1188</v>
      </c>
      <c r="K170" s="8" t="s">
        <v>1186</v>
      </c>
      <c r="L170" s="8" t="s">
        <v>1186</v>
      </c>
      <c r="M170" s="9" t="str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/>
      </c>
      <c r="N170" s="8" t="s">
        <v>1186</v>
      </c>
      <c r="O170" s="8">
        <v>0</v>
      </c>
      <c r="P170" s="8">
        <v>0</v>
      </c>
      <c r="Q170" s="8">
        <v>0</v>
      </c>
      <c r="R170" s="8" t="str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ASSENTE</v>
      </c>
      <c r="S170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170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171" spans="2:20" x14ac:dyDescent="0.25">
      <c r="B171" s="5" t="s">
        <v>791</v>
      </c>
      <c r="C171" s="5" t="s">
        <v>792</v>
      </c>
      <c r="D171" s="5" t="s">
        <v>14</v>
      </c>
      <c r="E171" s="5" t="s">
        <v>17</v>
      </c>
      <c r="F171" s="5" t="s">
        <v>774</v>
      </c>
      <c r="G171" s="5" t="s">
        <v>794</v>
      </c>
      <c r="H171" s="4" t="s">
        <v>10</v>
      </c>
      <c r="I171" s="6">
        <v>6292</v>
      </c>
      <c r="J171" s="8"/>
      <c r="K171" s="8">
        <v>698905.02</v>
      </c>
      <c r="L171" s="8">
        <v>6322667</v>
      </c>
      <c r="M171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0.11053959033426876</v>
      </c>
      <c r="N171" s="8">
        <v>-3359884.7</v>
      </c>
      <c r="O171" s="8">
        <v>372236</v>
      </c>
      <c r="P171" s="8">
        <v>0</v>
      </c>
      <c r="Q171" s="8">
        <v>0</v>
      </c>
      <c r="R171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-2987648.7</v>
      </c>
      <c r="S171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171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218725.71213133889</v>
      </c>
    </row>
    <row r="172" spans="2:20" x14ac:dyDescent="0.25">
      <c r="B172" s="5" t="s">
        <v>129</v>
      </c>
      <c r="C172" s="5" t="s">
        <v>130</v>
      </c>
      <c r="D172" s="5" t="s">
        <v>14</v>
      </c>
      <c r="E172" s="5" t="s">
        <v>17</v>
      </c>
      <c r="F172" s="5" t="s">
        <v>18</v>
      </c>
      <c r="G172" s="5" t="s">
        <v>131</v>
      </c>
      <c r="H172" s="4" t="s">
        <v>10</v>
      </c>
      <c r="I172" s="6">
        <v>6216</v>
      </c>
      <c r="J172" s="8"/>
      <c r="K172" s="8">
        <v>496202.09</v>
      </c>
      <c r="L172" s="8">
        <v>7446378.5899999999</v>
      </c>
      <c r="M172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6.663669916895805E-2</v>
      </c>
      <c r="N172" s="8">
        <v>-1473131.05</v>
      </c>
      <c r="O172" s="8">
        <v>0</v>
      </c>
      <c r="P172" s="8">
        <v>0</v>
      </c>
      <c r="Q172" s="8">
        <v>0</v>
      </c>
      <c r="R172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-1473131.05</v>
      </c>
      <c r="S172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172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180808.35423948098</v>
      </c>
    </row>
    <row r="173" spans="2:20" x14ac:dyDescent="0.25">
      <c r="B173" s="5" t="s">
        <v>645</v>
      </c>
      <c r="C173" s="5" t="s">
        <v>646</v>
      </c>
      <c r="D173" s="5" t="s">
        <v>14</v>
      </c>
      <c r="E173" s="5" t="s">
        <v>17</v>
      </c>
      <c r="F173" s="5" t="s">
        <v>452</v>
      </c>
      <c r="G173" s="5" t="s">
        <v>647</v>
      </c>
      <c r="H173" s="4" t="s">
        <v>10</v>
      </c>
      <c r="I173" s="6">
        <v>6197</v>
      </c>
      <c r="J173" s="8"/>
      <c r="K173" s="8">
        <v>804000</v>
      </c>
      <c r="L173" s="8">
        <v>7621808.9900000002</v>
      </c>
      <c r="M173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0.10548676843710826</v>
      </c>
      <c r="N173" s="8">
        <v>-1214413.1000000001</v>
      </c>
      <c r="O173" s="8">
        <v>0</v>
      </c>
      <c r="P173" s="8">
        <v>0</v>
      </c>
      <c r="Q173" s="8">
        <v>0</v>
      </c>
      <c r="R173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-1214413.1000000001</v>
      </c>
      <c r="S173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173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88907.163054052129</v>
      </c>
    </row>
    <row r="174" spans="2:20" x14ac:dyDescent="0.25">
      <c r="B174" s="5" t="s">
        <v>751</v>
      </c>
      <c r="C174" s="5" t="s">
        <v>752</v>
      </c>
      <c r="D174" s="5" t="s">
        <v>14</v>
      </c>
      <c r="E174" s="5" t="s">
        <v>17</v>
      </c>
      <c r="F174" s="5" t="s">
        <v>452</v>
      </c>
      <c r="G174" s="5" t="s">
        <v>753</v>
      </c>
      <c r="H174" s="4" t="s">
        <v>10</v>
      </c>
      <c r="I174" s="6">
        <v>6044</v>
      </c>
      <c r="J174" s="8" t="s">
        <v>1188</v>
      </c>
      <c r="K174" s="8" t="s">
        <v>1186</v>
      </c>
      <c r="L174" s="8">
        <v>6299893.8899999997</v>
      </c>
      <c r="M174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</v>
      </c>
      <c r="N174" s="8">
        <v>-1134740.8</v>
      </c>
      <c r="O174" s="8">
        <v>283210</v>
      </c>
      <c r="P174" s="8">
        <v>0</v>
      </c>
      <c r="Q174" s="8">
        <v>0</v>
      </c>
      <c r="R174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-851530.8</v>
      </c>
      <c r="S174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dissesto/predissesto</v>
      </c>
      <c r="T174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203728.31108694477</v>
      </c>
    </row>
    <row r="175" spans="2:20" x14ac:dyDescent="0.25">
      <c r="B175" s="5" t="s">
        <v>43</v>
      </c>
      <c r="C175" s="5" t="s">
        <v>44</v>
      </c>
      <c r="D175" s="5" t="s">
        <v>14</v>
      </c>
      <c r="E175" s="5" t="s">
        <v>17</v>
      </c>
      <c r="F175" s="5" t="s">
        <v>18</v>
      </c>
      <c r="G175" s="5" t="s">
        <v>45</v>
      </c>
      <c r="H175" s="4" t="s">
        <v>10</v>
      </c>
      <c r="I175" s="6">
        <v>6008</v>
      </c>
      <c r="J175" s="8"/>
      <c r="K175" s="8">
        <v>0</v>
      </c>
      <c r="L175" s="8">
        <v>8283934.7300000004</v>
      </c>
      <c r="M175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</v>
      </c>
      <c r="N175" s="8">
        <v>-437788.44</v>
      </c>
      <c r="O175" s="8">
        <v>0</v>
      </c>
      <c r="P175" s="8">
        <v>0</v>
      </c>
      <c r="Q175" s="8">
        <v>0</v>
      </c>
      <c r="R175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-437788.44</v>
      </c>
      <c r="S175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175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176" spans="2:20" x14ac:dyDescent="0.25">
      <c r="B176" s="5" t="s">
        <v>925</v>
      </c>
      <c r="C176" s="5" t="s">
        <v>926</v>
      </c>
      <c r="D176" s="5" t="s">
        <v>14</v>
      </c>
      <c r="E176" s="5" t="s">
        <v>17</v>
      </c>
      <c r="F176" s="5" t="s">
        <v>774</v>
      </c>
      <c r="G176" s="5" t="s">
        <v>927</v>
      </c>
      <c r="H176" s="4" t="s">
        <v>10</v>
      </c>
      <c r="I176" s="6">
        <v>5950</v>
      </c>
      <c r="J176" s="8"/>
      <c r="K176" s="8">
        <v>496987.86</v>
      </c>
      <c r="L176" s="8">
        <v>6124133.2300000004</v>
      </c>
      <c r="M176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8.1152359253947842E-2</v>
      </c>
      <c r="N176" s="8">
        <v>-231361.53</v>
      </c>
      <c r="O176" s="8">
        <v>0</v>
      </c>
      <c r="P176" s="8">
        <v>0</v>
      </c>
      <c r="Q176" s="8">
        <v>0</v>
      </c>
      <c r="R176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-231361.53</v>
      </c>
      <c r="S176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176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28396.725107130358</v>
      </c>
    </row>
    <row r="177" spans="2:20" x14ac:dyDescent="0.25">
      <c r="B177" s="5" t="s">
        <v>384</v>
      </c>
      <c r="C177" s="5" t="s">
        <v>385</v>
      </c>
      <c r="D177" s="5" t="s">
        <v>14</v>
      </c>
      <c r="E177" s="5" t="s">
        <v>17</v>
      </c>
      <c r="F177" s="5" t="s">
        <v>216</v>
      </c>
      <c r="G177" s="5" t="s">
        <v>386</v>
      </c>
      <c r="H177" s="4" t="s">
        <v>10</v>
      </c>
      <c r="I177" s="6">
        <v>5883</v>
      </c>
      <c r="J177" s="8" t="s">
        <v>1188</v>
      </c>
      <c r="K177" s="8" t="s">
        <v>1186</v>
      </c>
      <c r="L177" s="8" t="s">
        <v>1186</v>
      </c>
      <c r="M177" s="9" t="str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/>
      </c>
      <c r="N177" s="8" t="s">
        <v>1186</v>
      </c>
      <c r="O177" s="8">
        <v>0</v>
      </c>
      <c r="P177" s="8">
        <v>0</v>
      </c>
      <c r="Q177" s="8">
        <v>0</v>
      </c>
      <c r="R177" s="8" t="str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ASSENTE</v>
      </c>
      <c r="S177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177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178" spans="2:20" x14ac:dyDescent="0.25">
      <c r="B178" s="5" t="s">
        <v>943</v>
      </c>
      <c r="C178" s="5" t="s">
        <v>944</v>
      </c>
      <c r="D178" s="5" t="s">
        <v>14</v>
      </c>
      <c r="E178" s="5" t="s">
        <v>17</v>
      </c>
      <c r="F178" s="5" t="s">
        <v>774</v>
      </c>
      <c r="G178" s="5" t="s">
        <v>945</v>
      </c>
      <c r="H178" s="4" t="s">
        <v>10</v>
      </c>
      <c r="I178" s="6">
        <v>5859</v>
      </c>
      <c r="J178" s="8" t="s">
        <v>1187</v>
      </c>
      <c r="K178" s="8">
        <v>553228</v>
      </c>
      <c r="L178" s="8">
        <v>6594524</v>
      </c>
      <c r="M178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8.3892029204837223E-2</v>
      </c>
      <c r="N178" s="8">
        <v>-3981227.91</v>
      </c>
      <c r="O178" s="8">
        <v>0</v>
      </c>
      <c r="P178" s="8">
        <v>0</v>
      </c>
      <c r="Q178" s="8">
        <v>0</v>
      </c>
      <c r="R178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-3981227.91</v>
      </c>
      <c r="S178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178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488645.77680267382</v>
      </c>
    </row>
    <row r="179" spans="2:20" x14ac:dyDescent="0.25">
      <c r="B179" s="5" t="s">
        <v>475</v>
      </c>
      <c r="C179" s="5" t="s">
        <v>476</v>
      </c>
      <c r="D179" s="5" t="s">
        <v>14</v>
      </c>
      <c r="E179" s="5" t="s">
        <v>17</v>
      </c>
      <c r="F179" s="5" t="s">
        <v>452</v>
      </c>
      <c r="G179" s="5" t="s">
        <v>477</v>
      </c>
      <c r="H179" s="4" t="s">
        <v>10</v>
      </c>
      <c r="I179" s="6">
        <v>5786</v>
      </c>
      <c r="J179" s="8"/>
      <c r="K179" s="8">
        <v>666138.48</v>
      </c>
      <c r="L179" s="8">
        <v>6909941.3799999999</v>
      </c>
      <c r="M179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9.6402913334121515E-2</v>
      </c>
      <c r="N179" s="8">
        <v>-1236343.8600000001</v>
      </c>
      <c r="O179" s="8">
        <v>0</v>
      </c>
      <c r="P179" s="8">
        <v>0</v>
      </c>
      <c r="Q179" s="8">
        <v>0</v>
      </c>
      <c r="R179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-1236343.8600000001</v>
      </c>
      <c r="S179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179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90512.713632532614</v>
      </c>
    </row>
    <row r="180" spans="2:20" x14ac:dyDescent="0.25">
      <c r="B180" s="5" t="s">
        <v>198</v>
      </c>
      <c r="C180" s="5" t="s">
        <v>199</v>
      </c>
      <c r="D180" s="5" t="s">
        <v>14</v>
      </c>
      <c r="E180" s="5" t="s">
        <v>17</v>
      </c>
      <c r="F180" s="5" t="s">
        <v>148</v>
      </c>
      <c r="G180" s="5" t="s">
        <v>200</v>
      </c>
      <c r="H180" s="4" t="s">
        <v>10</v>
      </c>
      <c r="I180" s="6">
        <v>5728</v>
      </c>
      <c r="J180" s="8" t="s">
        <v>1187</v>
      </c>
      <c r="K180" s="8">
        <v>829948</v>
      </c>
      <c r="L180" s="8">
        <v>7972077.4000000004</v>
      </c>
      <c r="M180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0.10410686679986322</v>
      </c>
      <c r="N180" s="8">
        <v>-4332073.5999999996</v>
      </c>
      <c r="O180" s="8">
        <v>0</v>
      </c>
      <c r="P180" s="8">
        <v>0</v>
      </c>
      <c r="Q180" s="8">
        <v>0</v>
      </c>
      <c r="R180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-4332073.5999999996</v>
      </c>
      <c r="S180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180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317151.03692257148</v>
      </c>
    </row>
    <row r="181" spans="2:20" x14ac:dyDescent="0.25">
      <c r="B181" s="5" t="s">
        <v>117</v>
      </c>
      <c r="C181" s="5" t="s">
        <v>118</v>
      </c>
      <c r="D181" s="5" t="s">
        <v>14</v>
      </c>
      <c r="E181" s="5" t="s">
        <v>17</v>
      </c>
      <c r="F181" s="5" t="s">
        <v>18</v>
      </c>
      <c r="G181" s="5" t="s">
        <v>119</v>
      </c>
      <c r="H181" s="4" t="s">
        <v>10</v>
      </c>
      <c r="I181" s="6">
        <v>5641</v>
      </c>
      <c r="J181" s="8"/>
      <c r="K181" s="8" t="s">
        <v>1186</v>
      </c>
      <c r="L181" s="8">
        <v>7592186.6699999999</v>
      </c>
      <c r="M181" s="9" t="str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/>
      </c>
      <c r="N181" s="8"/>
      <c r="O181" s="8">
        <v>0</v>
      </c>
      <c r="P181" s="8">
        <v>0</v>
      </c>
      <c r="Q181" s="8">
        <v>0</v>
      </c>
      <c r="R181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181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181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182" spans="2:20" x14ac:dyDescent="0.25">
      <c r="B182" s="5" t="s">
        <v>450</v>
      </c>
      <c r="C182" s="5" t="s">
        <v>451</v>
      </c>
      <c r="D182" s="5" t="s">
        <v>14</v>
      </c>
      <c r="E182" s="5" t="s">
        <v>17</v>
      </c>
      <c r="F182" s="5" t="s">
        <v>452</v>
      </c>
      <c r="G182" s="5" t="s">
        <v>454</v>
      </c>
      <c r="H182" s="4" t="s">
        <v>10</v>
      </c>
      <c r="I182" s="6">
        <v>5520</v>
      </c>
      <c r="J182" s="8" t="s">
        <v>1187</v>
      </c>
      <c r="K182" s="8">
        <v>220045.21</v>
      </c>
      <c r="L182" s="8">
        <v>6760565.7199999997</v>
      </c>
      <c r="M182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3.2548342714727722E-2</v>
      </c>
      <c r="N182" s="8">
        <v>-5181606.43</v>
      </c>
      <c r="O182" s="8">
        <v>272022</v>
      </c>
      <c r="P182" s="8">
        <v>0</v>
      </c>
      <c r="Q182" s="8">
        <v>0</v>
      </c>
      <c r="R182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-4909584.43</v>
      </c>
      <c r="S182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182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358573.64896914596</v>
      </c>
    </row>
    <row r="183" spans="2:20" x14ac:dyDescent="0.25">
      <c r="B183" s="5" t="s">
        <v>70</v>
      </c>
      <c r="C183" s="5" t="s">
        <v>71</v>
      </c>
      <c r="D183" s="5" t="s">
        <v>14</v>
      </c>
      <c r="E183" s="5" t="s">
        <v>17</v>
      </c>
      <c r="F183" s="5" t="s">
        <v>18</v>
      </c>
      <c r="G183" s="5" t="s">
        <v>72</v>
      </c>
      <c r="H183" s="4" t="s">
        <v>10</v>
      </c>
      <c r="I183" s="6">
        <v>5425</v>
      </c>
      <c r="J183" s="8"/>
      <c r="K183" s="8">
        <v>270100</v>
      </c>
      <c r="L183" s="8">
        <v>5702918.8700000001</v>
      </c>
      <c r="M183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4.736171181056973E-2</v>
      </c>
      <c r="N183" s="8">
        <v>-2298833.5299999998</v>
      </c>
      <c r="O183" s="8">
        <v>0</v>
      </c>
      <c r="P183" s="8">
        <v>0</v>
      </c>
      <c r="Q183" s="8">
        <v>0</v>
      </c>
      <c r="R183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-2298833.5299999998</v>
      </c>
      <c r="S183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183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167896.31362439421</v>
      </c>
    </row>
    <row r="184" spans="2:20" x14ac:dyDescent="0.25">
      <c r="B184" s="5" t="s">
        <v>1133</v>
      </c>
      <c r="C184" s="5" t="s">
        <v>1134</v>
      </c>
      <c r="D184" s="5" t="s">
        <v>14</v>
      </c>
      <c r="E184" s="5" t="s">
        <v>17</v>
      </c>
      <c r="F184" s="5" t="s">
        <v>1117</v>
      </c>
      <c r="G184" s="5" t="s">
        <v>1135</v>
      </c>
      <c r="H184" s="4" t="s">
        <v>10</v>
      </c>
      <c r="I184" s="6">
        <v>5384</v>
      </c>
      <c r="J184" s="8"/>
      <c r="K184" s="8">
        <v>288888</v>
      </c>
      <c r="L184" s="8">
        <v>6660405</v>
      </c>
      <c r="M184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4.3373938972179622E-2</v>
      </c>
      <c r="N184" s="8"/>
      <c r="O184" s="8">
        <v>0</v>
      </c>
      <c r="P184" s="8">
        <v>0</v>
      </c>
      <c r="Q184" s="8">
        <v>0</v>
      </c>
      <c r="R184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184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184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185" spans="2:20" x14ac:dyDescent="0.25">
      <c r="B185" s="5" t="s">
        <v>411</v>
      </c>
      <c r="C185" s="5" t="s">
        <v>412</v>
      </c>
      <c r="D185" s="5" t="s">
        <v>14</v>
      </c>
      <c r="E185" s="5" t="s">
        <v>17</v>
      </c>
      <c r="F185" s="5" t="s">
        <v>392</v>
      </c>
      <c r="G185" s="5" t="s">
        <v>413</v>
      </c>
      <c r="H185" s="4" t="s">
        <v>10</v>
      </c>
      <c r="I185" s="6">
        <v>5222</v>
      </c>
      <c r="J185" s="8" t="s">
        <v>1187</v>
      </c>
      <c r="K185" s="8">
        <v>566173.77</v>
      </c>
      <c r="L185" s="8">
        <v>8698320.9900000002</v>
      </c>
      <c r="M185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6.5090006525500732E-2</v>
      </c>
      <c r="N185" s="8">
        <v>-7138045.7999999998</v>
      </c>
      <c r="O185" s="8">
        <v>0</v>
      </c>
      <c r="P185" s="8">
        <v>0</v>
      </c>
      <c r="Q185" s="8">
        <v>0</v>
      </c>
      <c r="R185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-7138045.7999999998</v>
      </c>
      <c r="S185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185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876105.56683605257</v>
      </c>
    </row>
    <row r="186" spans="2:20" x14ac:dyDescent="0.25">
      <c r="B186" s="5" t="s">
        <v>302</v>
      </c>
      <c r="C186" s="5" t="s">
        <v>303</v>
      </c>
      <c r="D186" s="5" t="s">
        <v>14</v>
      </c>
      <c r="E186" s="5" t="s">
        <v>17</v>
      </c>
      <c r="F186" s="5" t="s">
        <v>216</v>
      </c>
      <c r="G186" s="5" t="s">
        <v>304</v>
      </c>
      <c r="H186" s="4" t="s">
        <v>10</v>
      </c>
      <c r="I186" s="6">
        <v>5184</v>
      </c>
      <c r="J186" s="8"/>
      <c r="K186" s="8">
        <v>1200604.1000000001</v>
      </c>
      <c r="L186" s="8">
        <v>8049094.0299999993</v>
      </c>
      <c r="M186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0.14916015336945943</v>
      </c>
      <c r="N186" s="8">
        <v>-4142907.64</v>
      </c>
      <c r="O186" s="8">
        <v>535331</v>
      </c>
      <c r="P186" s="8">
        <v>0</v>
      </c>
      <c r="Q186" s="8">
        <v>0</v>
      </c>
      <c r="R186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-3607576.64</v>
      </c>
      <c r="S186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186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264110.62641079014</v>
      </c>
    </row>
    <row r="187" spans="2:20" x14ac:dyDescent="0.25">
      <c r="B187" s="5" t="s">
        <v>960</v>
      </c>
      <c r="C187" s="5" t="s">
        <v>961</v>
      </c>
      <c r="D187" s="5" t="s">
        <v>14</v>
      </c>
      <c r="E187" s="5" t="s">
        <v>17</v>
      </c>
      <c r="F187" s="5" t="s">
        <v>774</v>
      </c>
      <c r="G187" s="5" t="s">
        <v>962</v>
      </c>
      <c r="H187" s="4" t="s">
        <v>10</v>
      </c>
      <c r="I187" s="6">
        <v>5172</v>
      </c>
      <c r="J187" s="8"/>
      <c r="K187" s="8">
        <v>1108662.1100000001</v>
      </c>
      <c r="L187" s="8">
        <v>6843365.0899999999</v>
      </c>
      <c r="M187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0.16200540164371094</v>
      </c>
      <c r="N187" s="8">
        <v>0</v>
      </c>
      <c r="O187" s="8">
        <v>0</v>
      </c>
      <c r="P187" s="8">
        <v>0</v>
      </c>
      <c r="Q187" s="8">
        <v>0</v>
      </c>
      <c r="R187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187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187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188" spans="2:20" x14ac:dyDescent="0.25">
      <c r="B188" s="5" t="s">
        <v>277</v>
      </c>
      <c r="C188" s="5" t="s">
        <v>278</v>
      </c>
      <c r="D188" s="5" t="s">
        <v>14</v>
      </c>
      <c r="E188" s="5" t="s">
        <v>17</v>
      </c>
      <c r="F188" s="5" t="s">
        <v>216</v>
      </c>
      <c r="G188" s="5" t="s">
        <v>279</v>
      </c>
      <c r="H188" s="4" t="s">
        <v>10</v>
      </c>
      <c r="I188" s="6">
        <v>5138</v>
      </c>
      <c r="J188" s="8" t="s">
        <v>1187</v>
      </c>
      <c r="K188" s="8">
        <v>881849.37</v>
      </c>
      <c r="L188" s="8">
        <v>6489392.3599999994</v>
      </c>
      <c r="M188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0.13589090026912784</v>
      </c>
      <c r="N188" s="8">
        <v>-3508261.6</v>
      </c>
      <c r="O188" s="8">
        <v>0</v>
      </c>
      <c r="P188" s="8">
        <v>0</v>
      </c>
      <c r="Q188" s="8">
        <v>0</v>
      </c>
      <c r="R188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-3508261.6</v>
      </c>
      <c r="S188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188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256839.77396774606</v>
      </c>
    </row>
    <row r="189" spans="2:20" x14ac:dyDescent="0.25">
      <c r="B189" s="5" t="s">
        <v>242</v>
      </c>
      <c r="C189" s="5" t="s">
        <v>243</v>
      </c>
      <c r="D189" s="5" t="s">
        <v>14</v>
      </c>
      <c r="E189" s="5" t="s">
        <v>17</v>
      </c>
      <c r="F189" s="5" t="s">
        <v>216</v>
      </c>
      <c r="G189" s="5" t="s">
        <v>245</v>
      </c>
      <c r="H189" s="4" t="s">
        <v>10</v>
      </c>
      <c r="I189" s="6">
        <v>5137</v>
      </c>
      <c r="J189" s="8"/>
      <c r="K189" s="8" t="s">
        <v>1186</v>
      </c>
      <c r="L189" s="8">
        <v>5063830.66</v>
      </c>
      <c r="M189" s="9" t="str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/>
      </c>
      <c r="N189" s="8">
        <v>-5788378.4299999997</v>
      </c>
      <c r="O189" s="8">
        <v>415832</v>
      </c>
      <c r="P189" s="8">
        <v>0</v>
      </c>
      <c r="Q189" s="8">
        <v>0</v>
      </c>
      <c r="R189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-5372546.4299999997</v>
      </c>
      <c r="S189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189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190" spans="2:20" x14ac:dyDescent="0.25">
      <c r="B190" s="5" t="s">
        <v>249</v>
      </c>
      <c r="C190" s="5" t="s">
        <v>250</v>
      </c>
      <c r="D190" s="5" t="s">
        <v>14</v>
      </c>
      <c r="E190" s="5" t="s">
        <v>17</v>
      </c>
      <c r="F190" s="5" t="s">
        <v>216</v>
      </c>
      <c r="G190" s="5" t="s">
        <v>251</v>
      </c>
      <c r="H190" s="4" t="s">
        <v>10</v>
      </c>
      <c r="I190" s="6">
        <v>5049</v>
      </c>
      <c r="J190" s="8"/>
      <c r="K190" s="8">
        <v>560668.05000000005</v>
      </c>
      <c r="L190" s="8">
        <v>3028328.01</v>
      </c>
      <c r="M190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0.18514112346766562</v>
      </c>
      <c r="N190" s="8">
        <v>0</v>
      </c>
      <c r="O190" s="8">
        <v>0</v>
      </c>
      <c r="P190" s="8">
        <v>0</v>
      </c>
      <c r="Q190" s="8">
        <v>0</v>
      </c>
      <c r="R190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190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190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191" spans="2:20" x14ac:dyDescent="0.25">
      <c r="B191" s="5" t="s">
        <v>195</v>
      </c>
      <c r="C191" s="5" t="s">
        <v>196</v>
      </c>
      <c r="D191" s="5" t="s">
        <v>14</v>
      </c>
      <c r="E191" s="5" t="s">
        <v>17</v>
      </c>
      <c r="F191" s="5" t="s">
        <v>148</v>
      </c>
      <c r="G191" s="5" t="s">
        <v>197</v>
      </c>
      <c r="H191" s="4" t="s">
        <v>9</v>
      </c>
      <c r="I191" s="6">
        <v>4995</v>
      </c>
      <c r="J191" s="8"/>
      <c r="K191" s="8" t="s">
        <v>1186</v>
      </c>
      <c r="L191" s="8">
        <v>3957203.82</v>
      </c>
      <c r="M191" s="9" t="str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/>
      </c>
      <c r="N191" s="8"/>
      <c r="O191" s="8">
        <v>0</v>
      </c>
      <c r="P191" s="8">
        <v>0</v>
      </c>
      <c r="Q191" s="8">
        <v>0</v>
      </c>
      <c r="R191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191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191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192" spans="2:20" x14ac:dyDescent="0.25">
      <c r="B192" s="5" t="s">
        <v>861</v>
      </c>
      <c r="C192" s="5" t="s">
        <v>862</v>
      </c>
      <c r="D192" s="5" t="s">
        <v>14</v>
      </c>
      <c r="E192" s="5" t="s">
        <v>17</v>
      </c>
      <c r="F192" s="5" t="s">
        <v>774</v>
      </c>
      <c r="G192" s="5" t="s">
        <v>863</v>
      </c>
      <c r="H192" s="4" t="s">
        <v>9</v>
      </c>
      <c r="I192" s="6">
        <v>4986</v>
      </c>
      <c r="J192" s="8"/>
      <c r="K192" s="8" t="s">
        <v>1186</v>
      </c>
      <c r="L192" s="8" t="s">
        <v>1186</v>
      </c>
      <c r="M192" s="9" t="str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/>
      </c>
      <c r="N192" s="8" t="s">
        <v>1186</v>
      </c>
      <c r="O192" s="8">
        <v>0</v>
      </c>
      <c r="P192" s="8">
        <v>0</v>
      </c>
      <c r="Q192" s="8">
        <v>0</v>
      </c>
      <c r="R192" s="8" t="str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ASSENTE</v>
      </c>
      <c r="S192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192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193" spans="2:20" x14ac:dyDescent="0.25">
      <c r="B193" s="5" t="s">
        <v>399</v>
      </c>
      <c r="C193" s="5" t="s">
        <v>400</v>
      </c>
      <c r="D193" s="5" t="s">
        <v>14</v>
      </c>
      <c r="E193" s="5" t="s">
        <v>17</v>
      </c>
      <c r="F193" s="5" t="s">
        <v>392</v>
      </c>
      <c r="G193" s="5" t="s">
        <v>401</v>
      </c>
      <c r="H193" s="4" t="s">
        <v>9</v>
      </c>
      <c r="I193" s="6">
        <v>4962</v>
      </c>
      <c r="J193" s="8"/>
      <c r="K193" s="8">
        <v>412375.46</v>
      </c>
      <c r="L193" s="8">
        <v>4447905.12</v>
      </c>
      <c r="M193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9.2712287891608625E-2</v>
      </c>
      <c r="N193" s="8">
        <v>-272025.37</v>
      </c>
      <c r="O193" s="8">
        <v>0</v>
      </c>
      <c r="P193" s="8">
        <v>0</v>
      </c>
      <c r="Q193" s="8">
        <v>0</v>
      </c>
      <c r="R193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-272025.37</v>
      </c>
      <c r="S193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193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33387.701291806916</v>
      </c>
    </row>
    <row r="194" spans="2:20" x14ac:dyDescent="0.25">
      <c r="B194" s="5" t="s">
        <v>1172</v>
      </c>
      <c r="C194" s="5" t="s">
        <v>1173</v>
      </c>
      <c r="D194" s="5" t="s">
        <v>14</v>
      </c>
      <c r="E194" s="5" t="s">
        <v>17</v>
      </c>
      <c r="F194" s="5" t="s">
        <v>1117</v>
      </c>
      <c r="G194" s="5" t="s">
        <v>1174</v>
      </c>
      <c r="H194" s="4" t="s">
        <v>9</v>
      </c>
      <c r="I194" s="6">
        <v>4924</v>
      </c>
      <c r="J194" s="8"/>
      <c r="K194" s="8">
        <v>850334</v>
      </c>
      <c r="L194" s="8">
        <v>5395887.1899999995</v>
      </c>
      <c r="M194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0.1575892842192648</v>
      </c>
      <c r="N194" s="8">
        <v>0</v>
      </c>
      <c r="O194" s="8">
        <v>0</v>
      </c>
      <c r="P194" s="8">
        <v>0</v>
      </c>
      <c r="Q194" s="8">
        <v>0</v>
      </c>
      <c r="R194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194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194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195" spans="2:20" x14ac:dyDescent="0.25">
      <c r="B195" s="5" t="s">
        <v>737</v>
      </c>
      <c r="C195" s="5" t="s">
        <v>738</v>
      </c>
      <c r="D195" s="5" t="s">
        <v>14</v>
      </c>
      <c r="E195" s="5" t="s">
        <v>17</v>
      </c>
      <c r="F195" s="5" t="s">
        <v>452</v>
      </c>
      <c r="G195" s="5" t="s">
        <v>739</v>
      </c>
      <c r="H195" s="4" t="s">
        <v>9</v>
      </c>
      <c r="I195" s="6">
        <v>4820</v>
      </c>
      <c r="J195" s="8"/>
      <c r="K195" s="8">
        <v>245317.94</v>
      </c>
      <c r="L195" s="8">
        <v>4812007.78</v>
      </c>
      <c r="M195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5.0980370609458987E-2</v>
      </c>
      <c r="N195" s="8">
        <v>-2713933.26</v>
      </c>
      <c r="O195" s="8">
        <v>0</v>
      </c>
      <c r="P195" s="8">
        <v>0</v>
      </c>
      <c r="Q195" s="8">
        <v>0</v>
      </c>
      <c r="R195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-2713933.26</v>
      </c>
      <c r="S195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195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198213.30419546933</v>
      </c>
    </row>
    <row r="196" spans="2:20" x14ac:dyDescent="0.25">
      <c r="B196" s="5" t="s">
        <v>1175</v>
      </c>
      <c r="C196" s="5" t="s">
        <v>1176</v>
      </c>
      <c r="D196" s="5" t="s">
        <v>14</v>
      </c>
      <c r="E196" s="5" t="s">
        <v>17</v>
      </c>
      <c r="F196" s="5" t="s">
        <v>1117</v>
      </c>
      <c r="G196" s="5" t="s">
        <v>1177</v>
      </c>
      <c r="H196" s="4" t="s">
        <v>9</v>
      </c>
      <c r="I196" s="6">
        <v>4779</v>
      </c>
      <c r="J196" s="8"/>
      <c r="K196" s="8">
        <v>926142.97</v>
      </c>
      <c r="L196" s="8">
        <v>9659134.6400000006</v>
      </c>
      <c r="M196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9.5882602791837662E-2</v>
      </c>
      <c r="N196" s="8">
        <v>-2112342.7200000002</v>
      </c>
      <c r="O196" s="8">
        <v>0</v>
      </c>
      <c r="P196" s="8">
        <v>0</v>
      </c>
      <c r="Q196" s="8">
        <v>0</v>
      </c>
      <c r="R196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-2112342.7200000002</v>
      </c>
      <c r="S196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196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259263.5670756847</v>
      </c>
    </row>
    <row r="197" spans="2:20" x14ac:dyDescent="0.25">
      <c r="B197" s="5" t="s">
        <v>408</v>
      </c>
      <c r="C197" s="5" t="s">
        <v>409</v>
      </c>
      <c r="D197" s="5" t="s">
        <v>14</v>
      </c>
      <c r="E197" s="5" t="s">
        <v>17</v>
      </c>
      <c r="F197" s="5" t="s">
        <v>392</v>
      </c>
      <c r="G197" s="5" t="s">
        <v>410</v>
      </c>
      <c r="H197" s="4" t="s">
        <v>9</v>
      </c>
      <c r="I197" s="6">
        <v>4598</v>
      </c>
      <c r="J197" s="8"/>
      <c r="K197" s="8">
        <v>90474.8</v>
      </c>
      <c r="L197" s="8">
        <v>5761550.2000000002</v>
      </c>
      <c r="M197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1.5703204321642465E-2</v>
      </c>
      <c r="N197" s="8">
        <v>-496243.97</v>
      </c>
      <c r="O197" s="8">
        <v>0</v>
      </c>
      <c r="P197" s="8">
        <v>0</v>
      </c>
      <c r="Q197" s="8">
        <v>0</v>
      </c>
      <c r="R197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-496243.97</v>
      </c>
      <c r="S197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197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198" spans="2:20" x14ac:dyDescent="0.25">
      <c r="B198" s="5" t="s">
        <v>447</v>
      </c>
      <c r="C198" s="5" t="s">
        <v>448</v>
      </c>
      <c r="D198" s="5" t="s">
        <v>14</v>
      </c>
      <c r="E198" s="5" t="s">
        <v>17</v>
      </c>
      <c r="F198" s="5" t="s">
        <v>392</v>
      </c>
      <c r="G198" s="5" t="s">
        <v>449</v>
      </c>
      <c r="H198" s="4" t="s">
        <v>9</v>
      </c>
      <c r="I198" s="6">
        <v>4567</v>
      </c>
      <c r="J198" s="8"/>
      <c r="K198" s="8">
        <v>88500</v>
      </c>
      <c r="L198" s="8">
        <v>5180398.8499999996</v>
      </c>
      <c r="M198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1.7083626678667804E-2</v>
      </c>
      <c r="N198" s="8"/>
      <c r="O198" s="8">
        <v>0</v>
      </c>
      <c r="P198" s="8">
        <v>0</v>
      </c>
      <c r="Q198" s="8">
        <v>0</v>
      </c>
      <c r="R198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198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198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199" spans="2:20" x14ac:dyDescent="0.25">
      <c r="B199" s="5" t="s">
        <v>609</v>
      </c>
      <c r="C199" s="5" t="s">
        <v>610</v>
      </c>
      <c r="D199" s="5" t="s">
        <v>14</v>
      </c>
      <c r="E199" s="5" t="s">
        <v>17</v>
      </c>
      <c r="F199" s="5" t="s">
        <v>452</v>
      </c>
      <c r="G199" s="5" t="s">
        <v>495</v>
      </c>
      <c r="H199" s="4" t="s">
        <v>9</v>
      </c>
      <c r="I199" s="6">
        <v>4548</v>
      </c>
      <c r="J199" s="8"/>
      <c r="K199" s="8">
        <v>427916.89</v>
      </c>
      <c r="L199" s="8">
        <v>7533113.8899999997</v>
      </c>
      <c r="M199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5.6804781694333319E-2</v>
      </c>
      <c r="N199" s="8">
        <v>-401442.11</v>
      </c>
      <c r="O199" s="8">
        <v>0</v>
      </c>
      <c r="P199" s="8">
        <v>0</v>
      </c>
      <c r="Q199" s="8">
        <v>0</v>
      </c>
      <c r="R199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-401442.11</v>
      </c>
      <c r="S199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199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29319.50031309947</v>
      </c>
    </row>
    <row r="200" spans="2:20" x14ac:dyDescent="0.25">
      <c r="B200" s="5" t="s">
        <v>709</v>
      </c>
      <c r="C200" s="5" t="s">
        <v>710</v>
      </c>
      <c r="D200" s="5" t="s">
        <v>14</v>
      </c>
      <c r="E200" s="5" t="s">
        <v>17</v>
      </c>
      <c r="F200" s="5" t="s">
        <v>452</v>
      </c>
      <c r="G200" s="5" t="s">
        <v>711</v>
      </c>
      <c r="H200" s="4" t="s">
        <v>9</v>
      </c>
      <c r="I200" s="6">
        <v>4531</v>
      </c>
      <c r="J200" s="8"/>
      <c r="K200" s="8">
        <v>0</v>
      </c>
      <c r="L200" s="8">
        <v>4856808.13</v>
      </c>
      <c r="M200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</v>
      </c>
      <c r="N200" s="8"/>
      <c r="O200" s="8">
        <v>0</v>
      </c>
      <c r="P200" s="8">
        <v>0</v>
      </c>
      <c r="Q200" s="8">
        <v>0</v>
      </c>
      <c r="R200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200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200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01" spans="2:20" x14ac:dyDescent="0.25">
      <c r="B201" s="5" t="s">
        <v>395</v>
      </c>
      <c r="C201" s="5" t="s">
        <v>396</v>
      </c>
      <c r="D201" s="5" t="s">
        <v>14</v>
      </c>
      <c r="E201" s="5" t="s">
        <v>17</v>
      </c>
      <c r="F201" s="5" t="s">
        <v>392</v>
      </c>
      <c r="G201" s="5" t="s">
        <v>398</v>
      </c>
      <c r="H201" s="4" t="s">
        <v>9</v>
      </c>
      <c r="I201" s="6">
        <v>4522</v>
      </c>
      <c r="J201" s="8" t="s">
        <v>1188</v>
      </c>
      <c r="K201" s="8" t="s">
        <v>1186</v>
      </c>
      <c r="L201" s="8" t="s">
        <v>1186</v>
      </c>
      <c r="M201" s="9" t="str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/>
      </c>
      <c r="N201" s="8" t="s">
        <v>1186</v>
      </c>
      <c r="O201" s="8">
        <v>0</v>
      </c>
      <c r="P201" s="8">
        <v>0</v>
      </c>
      <c r="Q201" s="8">
        <v>0</v>
      </c>
      <c r="R201" s="8" t="str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ASSENTE</v>
      </c>
      <c r="S201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201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02" spans="2:20" x14ac:dyDescent="0.25">
      <c r="B202" s="5" t="s">
        <v>723</v>
      </c>
      <c r="C202" s="5" t="s">
        <v>724</v>
      </c>
      <c r="D202" s="5" t="s">
        <v>14</v>
      </c>
      <c r="E202" s="5" t="s">
        <v>17</v>
      </c>
      <c r="F202" s="5" t="s">
        <v>452</v>
      </c>
      <c r="G202" s="5" t="s">
        <v>631</v>
      </c>
      <c r="H202" s="4" t="s">
        <v>9</v>
      </c>
      <c r="I202" s="6">
        <v>4503</v>
      </c>
      <c r="J202" s="8"/>
      <c r="K202" s="8">
        <v>660320.93999999994</v>
      </c>
      <c r="L202" s="8">
        <v>6601276.7400000002</v>
      </c>
      <c r="M202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0.1000292770637578</v>
      </c>
      <c r="N202" s="8">
        <v>0</v>
      </c>
      <c r="O202" s="8">
        <v>0</v>
      </c>
      <c r="P202" s="8">
        <v>0</v>
      </c>
      <c r="Q202" s="8">
        <v>0</v>
      </c>
      <c r="R202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202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202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03" spans="2:20" x14ac:dyDescent="0.25">
      <c r="B203" s="5" t="s">
        <v>952</v>
      </c>
      <c r="C203" s="5" t="s">
        <v>953</v>
      </c>
      <c r="D203" s="5" t="s">
        <v>14</v>
      </c>
      <c r="E203" s="5" t="s">
        <v>17</v>
      </c>
      <c r="F203" s="5" t="s">
        <v>774</v>
      </c>
      <c r="G203" s="5" t="s">
        <v>84</v>
      </c>
      <c r="H203" s="4" t="s">
        <v>9</v>
      </c>
      <c r="I203" s="6">
        <v>4482</v>
      </c>
      <c r="J203" s="8"/>
      <c r="K203" s="8">
        <v>382269.45</v>
      </c>
      <c r="L203" s="8">
        <v>5752608.7300000004</v>
      </c>
      <c r="M203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6.6451494955054938E-2</v>
      </c>
      <c r="N203" s="8">
        <v>-981976.67</v>
      </c>
      <c r="O203" s="8">
        <v>0</v>
      </c>
      <c r="P203" s="8">
        <v>0</v>
      </c>
      <c r="Q203" s="8">
        <v>0</v>
      </c>
      <c r="R203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-981976.67</v>
      </c>
      <c r="S203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203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120525.31619930617</v>
      </c>
    </row>
    <row r="204" spans="2:20" x14ac:dyDescent="0.25">
      <c r="B204" s="5" t="s">
        <v>748</v>
      </c>
      <c r="C204" s="5" t="s">
        <v>749</v>
      </c>
      <c r="D204" s="5" t="s">
        <v>14</v>
      </c>
      <c r="E204" s="5" t="s">
        <v>17</v>
      </c>
      <c r="F204" s="5" t="s">
        <v>452</v>
      </c>
      <c r="G204" s="5" t="s">
        <v>750</v>
      </c>
      <c r="H204" s="4" t="s">
        <v>9</v>
      </c>
      <c r="I204" s="6">
        <v>4455</v>
      </c>
      <c r="J204" s="8"/>
      <c r="K204" s="8">
        <v>1726694.53</v>
      </c>
      <c r="L204" s="8">
        <v>7526337.8200000003</v>
      </c>
      <c r="M204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0.22942027999481956</v>
      </c>
      <c r="N204" s="8">
        <v>-5722538.4000000004</v>
      </c>
      <c r="O204" s="8">
        <v>529217</v>
      </c>
      <c r="P204" s="8">
        <v>0</v>
      </c>
      <c r="Q204" s="8">
        <v>0</v>
      </c>
      <c r="R204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-5193321.4000000004</v>
      </c>
      <c r="S204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204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380202.97417896619</v>
      </c>
    </row>
    <row r="205" spans="2:20" x14ac:dyDescent="0.25">
      <c r="B205" s="5" t="s">
        <v>112</v>
      </c>
      <c r="C205" s="5" t="s">
        <v>113</v>
      </c>
      <c r="D205" s="5" t="s">
        <v>14</v>
      </c>
      <c r="E205" s="5" t="s">
        <v>17</v>
      </c>
      <c r="F205" s="5" t="s">
        <v>18</v>
      </c>
      <c r="G205" s="5" t="s">
        <v>114</v>
      </c>
      <c r="H205" s="4" t="s">
        <v>9</v>
      </c>
      <c r="I205" s="6">
        <v>4410</v>
      </c>
      <c r="J205" s="8"/>
      <c r="K205" s="8">
        <v>850000</v>
      </c>
      <c r="L205" s="8">
        <v>6282719.1799999997</v>
      </c>
      <c r="M205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0.13529173844118877</v>
      </c>
      <c r="N205" s="8">
        <v>0</v>
      </c>
      <c r="O205" s="8">
        <v>0</v>
      </c>
      <c r="P205" s="8">
        <v>0</v>
      </c>
      <c r="Q205" s="8">
        <v>0</v>
      </c>
      <c r="R205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205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205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06" spans="2:20" x14ac:dyDescent="0.25">
      <c r="B206" s="5" t="s">
        <v>484</v>
      </c>
      <c r="C206" s="5" t="s">
        <v>485</v>
      </c>
      <c r="D206" s="5" t="s">
        <v>14</v>
      </c>
      <c r="E206" s="5" t="s">
        <v>17</v>
      </c>
      <c r="F206" s="5" t="s">
        <v>452</v>
      </c>
      <c r="G206" s="5" t="s">
        <v>486</v>
      </c>
      <c r="H206" s="4" t="s">
        <v>9</v>
      </c>
      <c r="I206" s="6">
        <v>4400</v>
      </c>
      <c r="J206" s="8"/>
      <c r="K206" s="8">
        <v>421512.97</v>
      </c>
      <c r="L206" s="8">
        <v>4614829.3100000005</v>
      </c>
      <c r="M206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9.1338799700914602E-2</v>
      </c>
      <c r="N206" s="8">
        <v>-5671734.5800000001</v>
      </c>
      <c r="O206" s="8">
        <v>819487</v>
      </c>
      <c r="P206" s="8">
        <v>0</v>
      </c>
      <c r="Q206" s="8">
        <v>0</v>
      </c>
      <c r="R206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-4852247.58</v>
      </c>
      <c r="S206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206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595552.51333702065</v>
      </c>
    </row>
    <row r="207" spans="2:20" x14ac:dyDescent="0.25">
      <c r="B207" s="5" t="s">
        <v>252</v>
      </c>
      <c r="C207" s="5" t="s">
        <v>253</v>
      </c>
      <c r="D207" s="5" t="s">
        <v>14</v>
      </c>
      <c r="E207" s="5" t="s">
        <v>17</v>
      </c>
      <c r="F207" s="5" t="s">
        <v>216</v>
      </c>
      <c r="G207" s="5" t="s">
        <v>255</v>
      </c>
      <c r="H207" s="4" t="s">
        <v>9</v>
      </c>
      <c r="I207" s="6">
        <v>4392</v>
      </c>
      <c r="J207" s="8"/>
      <c r="K207" s="8">
        <v>367174.54</v>
      </c>
      <c r="L207" s="8">
        <v>4303912.91</v>
      </c>
      <c r="M207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8.5311795958250461E-2</v>
      </c>
      <c r="N207" s="8"/>
      <c r="O207" s="8">
        <v>0</v>
      </c>
      <c r="P207" s="8">
        <v>0</v>
      </c>
      <c r="Q207" s="8">
        <v>0</v>
      </c>
      <c r="R207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207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207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08" spans="2:20" x14ac:dyDescent="0.25">
      <c r="B208" s="5" t="s">
        <v>305</v>
      </c>
      <c r="C208" s="5" t="s">
        <v>306</v>
      </c>
      <c r="D208" s="5" t="s">
        <v>14</v>
      </c>
      <c r="E208" s="5" t="s">
        <v>17</v>
      </c>
      <c r="F208" s="5" t="s">
        <v>216</v>
      </c>
      <c r="G208" s="5" t="s">
        <v>307</v>
      </c>
      <c r="H208" s="4" t="s">
        <v>9</v>
      </c>
      <c r="I208" s="6">
        <v>4378</v>
      </c>
      <c r="J208" s="8"/>
      <c r="K208" s="8" t="s">
        <v>1186</v>
      </c>
      <c r="L208" s="8" t="s">
        <v>1186</v>
      </c>
      <c r="M208" s="9" t="str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/>
      </c>
      <c r="N208" s="8" t="s">
        <v>1186</v>
      </c>
      <c r="O208" s="8">
        <v>0</v>
      </c>
      <c r="P208" s="8">
        <v>0</v>
      </c>
      <c r="Q208" s="8">
        <v>0</v>
      </c>
      <c r="R208" s="8" t="str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ASSENTE</v>
      </c>
      <c r="S208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208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09" spans="2:20" x14ac:dyDescent="0.25">
      <c r="B209" s="5" t="s">
        <v>154</v>
      </c>
      <c r="C209" s="5" t="s">
        <v>155</v>
      </c>
      <c r="D209" s="5" t="s">
        <v>14</v>
      </c>
      <c r="E209" s="5" t="s">
        <v>17</v>
      </c>
      <c r="F209" s="5" t="s">
        <v>148</v>
      </c>
      <c r="G209" s="5" t="s">
        <v>157</v>
      </c>
      <c r="H209" s="4" t="s">
        <v>9</v>
      </c>
      <c r="I209" s="6">
        <v>4364</v>
      </c>
      <c r="J209" s="8"/>
      <c r="K209" s="8">
        <v>237161.68</v>
      </c>
      <c r="L209" s="8">
        <v>7273675</v>
      </c>
      <c r="M209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3.2605482098114091E-2</v>
      </c>
      <c r="N209" s="8">
        <v>-4069486.38</v>
      </c>
      <c r="O209" s="8">
        <v>0</v>
      </c>
      <c r="P209" s="8">
        <v>0</v>
      </c>
      <c r="Q209" s="8">
        <v>0</v>
      </c>
      <c r="R209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-4069486.38</v>
      </c>
      <c r="S209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209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297216.71997131553</v>
      </c>
    </row>
    <row r="210" spans="2:20" x14ac:dyDescent="0.25">
      <c r="B210" s="5" t="s">
        <v>802</v>
      </c>
      <c r="C210" s="5" t="s">
        <v>803</v>
      </c>
      <c r="D210" s="5" t="s">
        <v>14</v>
      </c>
      <c r="E210" s="5" t="s">
        <v>17</v>
      </c>
      <c r="F210" s="5" t="s">
        <v>774</v>
      </c>
      <c r="G210" s="5" t="s">
        <v>804</v>
      </c>
      <c r="H210" s="4" t="s">
        <v>9</v>
      </c>
      <c r="I210" s="6">
        <v>4304</v>
      </c>
      <c r="J210" s="8"/>
      <c r="K210" s="8">
        <v>192374.95</v>
      </c>
      <c r="L210" s="8">
        <v>5339493.2</v>
      </c>
      <c r="M210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3.6028690887741931E-2</v>
      </c>
      <c r="N210" s="8">
        <v>-2296491.87</v>
      </c>
      <c r="O210" s="8">
        <v>0</v>
      </c>
      <c r="P210" s="8">
        <v>0</v>
      </c>
      <c r="Q210" s="8">
        <v>0</v>
      </c>
      <c r="R210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-2296491.87</v>
      </c>
      <c r="S210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210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167725.2894607778</v>
      </c>
    </row>
    <row r="211" spans="2:20" x14ac:dyDescent="0.25">
      <c r="B211" s="5" t="s">
        <v>135</v>
      </c>
      <c r="C211" s="5" t="s">
        <v>136</v>
      </c>
      <c r="D211" s="5" t="s">
        <v>14</v>
      </c>
      <c r="E211" s="5" t="s">
        <v>17</v>
      </c>
      <c r="F211" s="5" t="s">
        <v>18</v>
      </c>
      <c r="G211" s="5" t="s">
        <v>137</v>
      </c>
      <c r="H211" s="4" t="s">
        <v>9</v>
      </c>
      <c r="I211" s="6">
        <v>4290</v>
      </c>
      <c r="J211" s="8"/>
      <c r="K211" s="8">
        <v>254614.41</v>
      </c>
      <c r="L211" s="8">
        <v>4963621.68</v>
      </c>
      <c r="M211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5.1296095152844126E-2</v>
      </c>
      <c r="N211" s="8">
        <v>-2369966.2400000002</v>
      </c>
      <c r="O211" s="8">
        <v>0</v>
      </c>
      <c r="P211" s="8">
        <v>0</v>
      </c>
      <c r="Q211" s="8">
        <v>0</v>
      </c>
      <c r="R211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-2369966.2400000002</v>
      </c>
      <c r="S211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211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173091.52225140305</v>
      </c>
    </row>
    <row r="212" spans="2:20" x14ac:dyDescent="0.25">
      <c r="B212" s="5" t="s">
        <v>1139</v>
      </c>
      <c r="C212" s="5" t="s">
        <v>1140</v>
      </c>
      <c r="D212" s="5" t="s">
        <v>14</v>
      </c>
      <c r="E212" s="5" t="s">
        <v>17</v>
      </c>
      <c r="F212" s="5" t="s">
        <v>1117</v>
      </c>
      <c r="G212" s="5" t="s">
        <v>1141</v>
      </c>
      <c r="H212" s="4" t="s">
        <v>9</v>
      </c>
      <c r="I212" s="6">
        <v>4289</v>
      </c>
      <c r="J212" s="8"/>
      <c r="K212" s="8">
        <v>430508.43</v>
      </c>
      <c r="L212" s="8">
        <v>11568484.75</v>
      </c>
      <c r="M212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3.721389959908103E-2</v>
      </c>
      <c r="N212" s="8"/>
      <c r="O212" s="8">
        <v>0</v>
      </c>
      <c r="P212" s="8">
        <v>0</v>
      </c>
      <c r="Q212" s="8">
        <v>0</v>
      </c>
      <c r="R212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212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212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13" spans="2:20" x14ac:dyDescent="0.25">
      <c r="B213" s="5" t="s">
        <v>140</v>
      </c>
      <c r="C213" s="5" t="s">
        <v>141</v>
      </c>
      <c r="D213" s="5" t="s">
        <v>14</v>
      </c>
      <c r="E213" s="5" t="s">
        <v>17</v>
      </c>
      <c r="F213" s="5" t="s">
        <v>18</v>
      </c>
      <c r="G213" s="5" t="s">
        <v>142</v>
      </c>
      <c r="H213" s="4" t="s">
        <v>9</v>
      </c>
      <c r="I213" s="6">
        <v>4254</v>
      </c>
      <c r="J213" s="8"/>
      <c r="K213" s="8">
        <v>423705</v>
      </c>
      <c r="L213" s="8">
        <v>5418655.4700000007</v>
      </c>
      <c r="M213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7.8193751631896971E-2</v>
      </c>
      <c r="N213" s="8"/>
      <c r="O213" s="8">
        <v>0</v>
      </c>
      <c r="P213" s="8">
        <v>0</v>
      </c>
      <c r="Q213" s="8">
        <v>0</v>
      </c>
      <c r="R213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213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213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14" spans="2:20" x14ac:dyDescent="0.25">
      <c r="B214" s="5" t="s">
        <v>405</v>
      </c>
      <c r="C214" s="5" t="s">
        <v>406</v>
      </c>
      <c r="D214" s="5" t="s">
        <v>14</v>
      </c>
      <c r="E214" s="5" t="s">
        <v>17</v>
      </c>
      <c r="F214" s="5" t="s">
        <v>392</v>
      </c>
      <c r="G214" s="5" t="s">
        <v>407</v>
      </c>
      <c r="H214" s="4" t="s">
        <v>9</v>
      </c>
      <c r="I214" s="6">
        <v>4228</v>
      </c>
      <c r="J214" s="8"/>
      <c r="K214" s="8">
        <v>78000</v>
      </c>
      <c r="L214" s="8">
        <v>4290322.55</v>
      </c>
      <c r="M214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1.8180451257679916E-2</v>
      </c>
      <c r="N214" s="8"/>
      <c r="O214" s="8">
        <v>0</v>
      </c>
      <c r="P214" s="8">
        <v>0</v>
      </c>
      <c r="Q214" s="8">
        <v>0</v>
      </c>
      <c r="R214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214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214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15" spans="2:20" x14ac:dyDescent="0.25">
      <c r="B215" s="5" t="s">
        <v>989</v>
      </c>
      <c r="C215" s="5" t="s">
        <v>990</v>
      </c>
      <c r="D215" s="5" t="s">
        <v>14</v>
      </c>
      <c r="E215" s="5" t="s">
        <v>17</v>
      </c>
      <c r="F215" s="5" t="s">
        <v>774</v>
      </c>
      <c r="G215" s="5" t="s">
        <v>991</v>
      </c>
      <c r="H215" s="4" t="s">
        <v>9</v>
      </c>
      <c r="I215" s="6">
        <v>4206</v>
      </c>
      <c r="J215" s="8"/>
      <c r="K215" s="8">
        <v>492800.6</v>
      </c>
      <c r="L215" s="8">
        <v>4823784.6899999995</v>
      </c>
      <c r="M215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0.10216057135004507</v>
      </c>
      <c r="N215" s="8">
        <v>-87513.09</v>
      </c>
      <c r="O215" s="8">
        <v>0</v>
      </c>
      <c r="P215" s="8">
        <v>0</v>
      </c>
      <c r="Q215" s="8">
        <v>0</v>
      </c>
      <c r="R215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-87513.09</v>
      </c>
      <c r="S215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215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6406.8318778790663</v>
      </c>
    </row>
    <row r="216" spans="2:20" x14ac:dyDescent="0.25">
      <c r="B216" s="5" t="s">
        <v>808</v>
      </c>
      <c r="C216" s="5" t="s">
        <v>809</v>
      </c>
      <c r="D216" s="5" t="s">
        <v>14</v>
      </c>
      <c r="E216" s="5" t="s">
        <v>17</v>
      </c>
      <c r="F216" s="5" t="s">
        <v>774</v>
      </c>
      <c r="G216" s="5" t="s">
        <v>810</v>
      </c>
      <c r="H216" s="4" t="s">
        <v>9</v>
      </c>
      <c r="I216" s="6">
        <v>4061</v>
      </c>
      <c r="J216" s="8" t="s">
        <v>1188</v>
      </c>
      <c r="K216" s="8" t="s">
        <v>1186</v>
      </c>
      <c r="L216" s="8" t="s">
        <v>1186</v>
      </c>
      <c r="M216" s="9" t="str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/>
      </c>
      <c r="N216" s="8" t="s">
        <v>1186</v>
      </c>
      <c r="O216" s="8">
        <v>0</v>
      </c>
      <c r="P216" s="8">
        <v>0</v>
      </c>
      <c r="Q216" s="8">
        <v>0</v>
      </c>
      <c r="R216" s="8" t="str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ASSENTE</v>
      </c>
      <c r="S216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216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17" spans="2:20" x14ac:dyDescent="0.25">
      <c r="B217" s="5" t="s">
        <v>325</v>
      </c>
      <c r="C217" s="5" t="s">
        <v>326</v>
      </c>
      <c r="D217" s="5" t="s">
        <v>14</v>
      </c>
      <c r="E217" s="5" t="s">
        <v>17</v>
      </c>
      <c r="F217" s="5" t="s">
        <v>216</v>
      </c>
      <c r="G217" s="5" t="s">
        <v>327</v>
      </c>
      <c r="H217" s="4" t="s">
        <v>9</v>
      </c>
      <c r="I217" s="6">
        <v>4035</v>
      </c>
      <c r="J217" s="8"/>
      <c r="K217" s="8">
        <v>1499921.79</v>
      </c>
      <c r="L217" s="8">
        <v>6429967.3200000003</v>
      </c>
      <c r="M217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0.23327051528467177</v>
      </c>
      <c r="N217" s="8">
        <v>-3496490.2</v>
      </c>
      <c r="O217" s="8">
        <v>0</v>
      </c>
      <c r="P217" s="8">
        <v>0</v>
      </c>
      <c r="Q217" s="8">
        <v>0</v>
      </c>
      <c r="R217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-3496490.2</v>
      </c>
      <c r="S217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217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255977.989967578</v>
      </c>
    </row>
    <row r="218" spans="2:20" x14ac:dyDescent="0.25">
      <c r="B218" s="5" t="s">
        <v>331</v>
      </c>
      <c r="C218" s="5" t="s">
        <v>332</v>
      </c>
      <c r="D218" s="5" t="s">
        <v>14</v>
      </c>
      <c r="E218" s="5" t="s">
        <v>17</v>
      </c>
      <c r="F218" s="5" t="s">
        <v>216</v>
      </c>
      <c r="G218" s="5" t="s">
        <v>333</v>
      </c>
      <c r="H218" s="4" t="s">
        <v>9</v>
      </c>
      <c r="I218" s="6">
        <v>4011</v>
      </c>
      <c r="J218" s="8"/>
      <c r="K218" s="8">
        <v>0</v>
      </c>
      <c r="L218" s="8">
        <v>3803341.37</v>
      </c>
      <c r="M218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</v>
      </c>
      <c r="N218" s="8">
        <v>-773003.78</v>
      </c>
      <c r="O218" s="8">
        <v>0</v>
      </c>
      <c r="P218" s="8">
        <v>0</v>
      </c>
      <c r="Q218" s="8">
        <v>0</v>
      </c>
      <c r="R218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-773003.78</v>
      </c>
      <c r="S218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218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19" spans="2:20" x14ac:dyDescent="0.25">
      <c r="B219" s="5" t="s">
        <v>163</v>
      </c>
      <c r="C219" s="5" t="s">
        <v>164</v>
      </c>
      <c r="D219" s="5" t="s">
        <v>14</v>
      </c>
      <c r="E219" s="5" t="s">
        <v>17</v>
      </c>
      <c r="F219" s="5" t="s">
        <v>148</v>
      </c>
      <c r="G219" s="5" t="s">
        <v>165</v>
      </c>
      <c r="H219" s="4" t="s">
        <v>9</v>
      </c>
      <c r="I219" s="6">
        <v>3984</v>
      </c>
      <c r="J219" s="8"/>
      <c r="K219" s="8">
        <v>0</v>
      </c>
      <c r="L219" s="8">
        <v>4481996</v>
      </c>
      <c r="M219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</v>
      </c>
      <c r="N219" s="8">
        <v>-2295752.9500000002</v>
      </c>
      <c r="O219" s="8">
        <v>0</v>
      </c>
      <c r="P219" s="8">
        <v>0</v>
      </c>
      <c r="Q219" s="8">
        <v>0</v>
      </c>
      <c r="R219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-2295752.9500000002</v>
      </c>
      <c r="S219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219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20" spans="2:20" x14ac:dyDescent="0.25">
      <c r="B220" s="5" t="s">
        <v>766</v>
      </c>
      <c r="C220" s="5" t="s">
        <v>767</v>
      </c>
      <c r="D220" s="5" t="s">
        <v>14</v>
      </c>
      <c r="E220" s="5" t="s">
        <v>17</v>
      </c>
      <c r="F220" s="5" t="s">
        <v>452</v>
      </c>
      <c r="G220" s="5" t="s">
        <v>768</v>
      </c>
      <c r="H220" s="4" t="s">
        <v>9</v>
      </c>
      <c r="I220" s="6">
        <v>3978</v>
      </c>
      <c r="J220" s="8"/>
      <c r="K220" s="8">
        <v>270011.82</v>
      </c>
      <c r="L220" s="8">
        <v>3444836.67</v>
      </c>
      <c r="M220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7.8381602922265689E-2</v>
      </c>
      <c r="N220" s="8"/>
      <c r="O220" s="8">
        <v>0</v>
      </c>
      <c r="P220" s="8">
        <v>0</v>
      </c>
      <c r="Q220" s="8">
        <v>0</v>
      </c>
      <c r="R220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220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220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21" spans="2:20" x14ac:dyDescent="0.25">
      <c r="B221" s="5" t="s">
        <v>292</v>
      </c>
      <c r="C221" s="5" t="s">
        <v>293</v>
      </c>
      <c r="D221" s="5" t="s">
        <v>14</v>
      </c>
      <c r="E221" s="5" t="s">
        <v>17</v>
      </c>
      <c r="F221" s="5" t="s">
        <v>216</v>
      </c>
      <c r="G221" s="5" t="s">
        <v>294</v>
      </c>
      <c r="H221" s="4" t="s">
        <v>9</v>
      </c>
      <c r="I221" s="6">
        <v>3951</v>
      </c>
      <c r="J221" s="8" t="s">
        <v>1187</v>
      </c>
      <c r="K221" s="8">
        <v>219770.35</v>
      </c>
      <c r="L221" s="8">
        <v>4429165.7300000004</v>
      </c>
      <c r="M221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4.9618904190338341E-2</v>
      </c>
      <c r="N221" s="8">
        <v>-3548676.68</v>
      </c>
      <c r="O221" s="8">
        <v>0</v>
      </c>
      <c r="P221" s="8">
        <v>0</v>
      </c>
      <c r="Q221" s="8">
        <v>0</v>
      </c>
      <c r="R221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-3548676.68</v>
      </c>
      <c r="S221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221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259179.15544622065</v>
      </c>
    </row>
    <row r="222" spans="2:20" x14ac:dyDescent="0.25">
      <c r="B222" s="5" t="s">
        <v>668</v>
      </c>
      <c r="C222" s="5" t="s">
        <v>669</v>
      </c>
      <c r="D222" s="5" t="s">
        <v>14</v>
      </c>
      <c r="E222" s="5" t="s">
        <v>17</v>
      </c>
      <c r="F222" s="5" t="s">
        <v>452</v>
      </c>
      <c r="G222" s="5" t="s">
        <v>670</v>
      </c>
      <c r="H222" s="4" t="s">
        <v>9</v>
      </c>
      <c r="I222" s="6">
        <v>3943</v>
      </c>
      <c r="J222" s="8"/>
      <c r="K222" s="8">
        <v>892780.56</v>
      </c>
      <c r="L222" s="8">
        <v>6946862.3900000006</v>
      </c>
      <c r="M222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0.1285156535251305</v>
      </c>
      <c r="N222" s="8">
        <v>-2113643.39</v>
      </c>
      <c r="O222" s="8">
        <v>0</v>
      </c>
      <c r="P222" s="8">
        <v>0</v>
      </c>
      <c r="Q222" s="8">
        <v>0</v>
      </c>
      <c r="R222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-2113643.39</v>
      </c>
      <c r="S222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222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154739.79777791386</v>
      </c>
    </row>
    <row r="223" spans="2:20" x14ac:dyDescent="0.25">
      <c r="B223" s="5" t="s">
        <v>1142</v>
      </c>
      <c r="C223" s="5" t="s">
        <v>1143</v>
      </c>
      <c r="D223" s="5" t="s">
        <v>14</v>
      </c>
      <c r="E223" s="5" t="s">
        <v>17</v>
      </c>
      <c r="F223" s="5" t="s">
        <v>1117</v>
      </c>
      <c r="G223" s="5" t="s">
        <v>1145</v>
      </c>
      <c r="H223" s="4" t="s">
        <v>9</v>
      </c>
      <c r="I223" s="6">
        <v>3918</v>
      </c>
      <c r="J223" s="8"/>
      <c r="K223" s="8">
        <v>1163797.1000000001</v>
      </c>
      <c r="L223" s="8">
        <v>6888748.5999999996</v>
      </c>
      <c r="M223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0.16894172912624511</v>
      </c>
      <c r="N223" s="8">
        <v>0</v>
      </c>
      <c r="O223" s="8">
        <v>0</v>
      </c>
      <c r="P223" s="8">
        <v>0</v>
      </c>
      <c r="Q223" s="8">
        <v>0</v>
      </c>
      <c r="R223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223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223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24" spans="2:20" x14ac:dyDescent="0.25">
      <c r="B224" s="5" t="s">
        <v>656</v>
      </c>
      <c r="C224" s="5" t="s">
        <v>657</v>
      </c>
      <c r="D224" s="5" t="s">
        <v>14</v>
      </c>
      <c r="E224" s="5" t="s">
        <v>17</v>
      </c>
      <c r="F224" s="5" t="s">
        <v>452</v>
      </c>
      <c r="G224" s="5" t="s">
        <v>658</v>
      </c>
      <c r="H224" s="4" t="s">
        <v>9</v>
      </c>
      <c r="I224" s="6">
        <v>3850</v>
      </c>
      <c r="J224" s="8"/>
      <c r="K224" s="8">
        <v>977336.43</v>
      </c>
      <c r="L224" s="8">
        <v>6830887.2199999997</v>
      </c>
      <c r="M224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0.14307606003777648</v>
      </c>
      <c r="N224" s="8">
        <v>-5942362.4500000002</v>
      </c>
      <c r="O224" s="8">
        <v>279179</v>
      </c>
      <c r="P224" s="8">
        <v>0</v>
      </c>
      <c r="Q224" s="8">
        <v>0</v>
      </c>
      <c r="R224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-5663183.4500000002</v>
      </c>
      <c r="S224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224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414601.56712255446</v>
      </c>
    </row>
    <row r="225" spans="2:20" x14ac:dyDescent="0.25">
      <c r="B225" s="5" t="s">
        <v>873</v>
      </c>
      <c r="C225" s="5" t="s">
        <v>874</v>
      </c>
      <c r="D225" s="5" t="s">
        <v>14</v>
      </c>
      <c r="E225" s="5" t="s">
        <v>17</v>
      </c>
      <c r="F225" s="5" t="s">
        <v>774</v>
      </c>
      <c r="G225" s="5" t="s">
        <v>875</v>
      </c>
      <c r="H225" s="4" t="s">
        <v>9</v>
      </c>
      <c r="I225" s="6">
        <v>3848</v>
      </c>
      <c r="J225" s="8"/>
      <c r="K225" s="8">
        <v>376431.94</v>
      </c>
      <c r="L225" s="8">
        <v>4348252.8</v>
      </c>
      <c r="M225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8.657084979051817E-2</v>
      </c>
      <c r="N225" s="8"/>
      <c r="O225" s="8">
        <v>0</v>
      </c>
      <c r="P225" s="8">
        <v>0</v>
      </c>
      <c r="Q225" s="8">
        <v>0</v>
      </c>
      <c r="R225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225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225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26" spans="2:20" x14ac:dyDescent="0.25">
      <c r="B226" s="5" t="s">
        <v>539</v>
      </c>
      <c r="C226" s="5" t="s">
        <v>540</v>
      </c>
      <c r="D226" s="5" t="s">
        <v>14</v>
      </c>
      <c r="E226" s="5" t="s">
        <v>17</v>
      </c>
      <c r="F226" s="5" t="s">
        <v>452</v>
      </c>
      <c r="G226" s="5" t="s">
        <v>541</v>
      </c>
      <c r="H226" s="4" t="s">
        <v>9</v>
      </c>
      <c r="I226" s="6">
        <v>3837</v>
      </c>
      <c r="J226" s="8"/>
      <c r="K226" s="8">
        <v>257161.7</v>
      </c>
      <c r="L226" s="8">
        <v>5127575.78</v>
      </c>
      <c r="M226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5.0152686383115729E-2</v>
      </c>
      <c r="N226" s="8">
        <v>-1633320.31</v>
      </c>
      <c r="O226" s="8">
        <v>0</v>
      </c>
      <c r="P226" s="8">
        <v>0</v>
      </c>
      <c r="Q226" s="8">
        <v>0</v>
      </c>
      <c r="R226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-1633320.31</v>
      </c>
      <c r="S226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226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119290.26414402996</v>
      </c>
    </row>
    <row r="227" spans="2:20" x14ac:dyDescent="0.25">
      <c r="B227" s="5" t="s">
        <v>1098</v>
      </c>
      <c r="C227" s="5" t="s">
        <v>1099</v>
      </c>
      <c r="D227" s="5" t="s">
        <v>14</v>
      </c>
      <c r="E227" s="5" t="s">
        <v>17</v>
      </c>
      <c r="F227" s="5" t="s">
        <v>1054</v>
      </c>
      <c r="G227" s="5" t="s">
        <v>1100</v>
      </c>
      <c r="H227" s="4" t="s">
        <v>9</v>
      </c>
      <c r="I227" s="6">
        <v>3805</v>
      </c>
      <c r="J227" s="8"/>
      <c r="K227" s="8">
        <v>430594.17</v>
      </c>
      <c r="L227" s="8">
        <v>4232492.0200000005</v>
      </c>
      <c r="M227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0.101735376691862</v>
      </c>
      <c r="N227" s="8">
        <v>-2752016.24</v>
      </c>
      <c r="O227" s="8">
        <v>0</v>
      </c>
      <c r="P227" s="8">
        <v>0</v>
      </c>
      <c r="Q227" s="8">
        <v>0</v>
      </c>
      <c r="R227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-2752016.24</v>
      </c>
      <c r="S227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227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201475.06361474484</v>
      </c>
    </row>
    <row r="228" spans="2:20" x14ac:dyDescent="0.25">
      <c r="B228" s="5" t="s">
        <v>725</v>
      </c>
      <c r="C228" s="5" t="s">
        <v>726</v>
      </c>
      <c r="D228" s="5" t="s">
        <v>14</v>
      </c>
      <c r="E228" s="5" t="s">
        <v>17</v>
      </c>
      <c r="F228" s="5" t="s">
        <v>452</v>
      </c>
      <c r="G228" s="5" t="s">
        <v>727</v>
      </c>
      <c r="H228" s="4" t="s">
        <v>9</v>
      </c>
      <c r="I228" s="6">
        <v>3782</v>
      </c>
      <c r="J228" s="8"/>
      <c r="K228" s="8">
        <v>329902.21000000002</v>
      </c>
      <c r="L228" s="8">
        <v>5027810.1099999994</v>
      </c>
      <c r="M228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6.5615487216560783E-2</v>
      </c>
      <c r="N228" s="8"/>
      <c r="O228" s="8">
        <v>0</v>
      </c>
      <c r="P228" s="8">
        <v>0</v>
      </c>
      <c r="Q228" s="8">
        <v>0</v>
      </c>
      <c r="R228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228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228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29" spans="2:20" x14ac:dyDescent="0.25">
      <c r="B229" s="5" t="s">
        <v>820</v>
      </c>
      <c r="C229" s="5" t="s">
        <v>821</v>
      </c>
      <c r="D229" s="5" t="s">
        <v>14</v>
      </c>
      <c r="E229" s="5" t="s">
        <v>17</v>
      </c>
      <c r="F229" s="5" t="s">
        <v>774</v>
      </c>
      <c r="G229" s="5" t="s">
        <v>822</v>
      </c>
      <c r="H229" s="4" t="s">
        <v>9</v>
      </c>
      <c r="I229" s="6">
        <v>3746</v>
      </c>
      <c r="J229" s="8"/>
      <c r="K229" s="8">
        <v>98626.19</v>
      </c>
      <c r="L229" s="8">
        <v>4800324.93</v>
      </c>
      <c r="M229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2.0545732099014391E-2</v>
      </c>
      <c r="N229" s="8"/>
      <c r="O229" s="8">
        <v>0</v>
      </c>
      <c r="P229" s="8">
        <v>0</v>
      </c>
      <c r="Q229" s="8">
        <v>0</v>
      </c>
      <c r="R229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229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229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30" spans="2:20" x14ac:dyDescent="0.25">
      <c r="B230" s="5" t="s">
        <v>280</v>
      </c>
      <c r="C230" s="5" t="s">
        <v>281</v>
      </c>
      <c r="D230" s="5" t="s">
        <v>14</v>
      </c>
      <c r="E230" s="5" t="s">
        <v>17</v>
      </c>
      <c r="F230" s="5" t="s">
        <v>216</v>
      </c>
      <c r="G230" s="5" t="s">
        <v>282</v>
      </c>
      <c r="H230" s="4" t="s">
        <v>9</v>
      </c>
      <c r="I230" s="6">
        <v>3684</v>
      </c>
      <c r="J230" s="8"/>
      <c r="K230" s="8">
        <v>268345</v>
      </c>
      <c r="L230" s="8">
        <v>4272650</v>
      </c>
      <c r="M230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6.2805284776426815E-2</v>
      </c>
      <c r="N230" s="8">
        <v>-982603.8</v>
      </c>
      <c r="O230" s="8">
        <v>0</v>
      </c>
      <c r="P230" s="8">
        <v>0</v>
      </c>
      <c r="Q230" s="8">
        <v>0</v>
      </c>
      <c r="R230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-982603.8</v>
      </c>
      <c r="S230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230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71764.89885864922</v>
      </c>
    </row>
    <row r="231" spans="2:20" x14ac:dyDescent="0.25">
      <c r="B231" s="5" t="s">
        <v>283</v>
      </c>
      <c r="C231" s="5" t="s">
        <v>284</v>
      </c>
      <c r="D231" s="5" t="s">
        <v>14</v>
      </c>
      <c r="E231" s="5" t="s">
        <v>17</v>
      </c>
      <c r="F231" s="5" t="s">
        <v>216</v>
      </c>
      <c r="G231" s="5" t="s">
        <v>285</v>
      </c>
      <c r="H231" s="4" t="s">
        <v>9</v>
      </c>
      <c r="I231" s="6">
        <v>3663</v>
      </c>
      <c r="J231" s="8" t="s">
        <v>1188</v>
      </c>
      <c r="K231" s="8">
        <v>125000</v>
      </c>
      <c r="L231" s="8">
        <v>2945257.4299999997</v>
      </c>
      <c r="M231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4.244111184535744E-2</v>
      </c>
      <c r="N231" s="8">
        <v>-3195819.72</v>
      </c>
      <c r="O231" s="8">
        <v>299281</v>
      </c>
      <c r="P231" s="8">
        <v>0</v>
      </c>
      <c r="Q231" s="8">
        <v>0</v>
      </c>
      <c r="R231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-2896538.72</v>
      </c>
      <c r="S231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231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211549.9739375741</v>
      </c>
    </row>
    <row r="232" spans="2:20" x14ac:dyDescent="0.25">
      <c r="B232" s="5" t="s">
        <v>531</v>
      </c>
      <c r="C232" s="5" t="s">
        <v>532</v>
      </c>
      <c r="D232" s="5" t="s">
        <v>14</v>
      </c>
      <c r="E232" s="5" t="s">
        <v>17</v>
      </c>
      <c r="F232" s="5" t="s">
        <v>452</v>
      </c>
      <c r="G232" s="5" t="s">
        <v>258</v>
      </c>
      <c r="H232" s="4" t="s">
        <v>9</v>
      </c>
      <c r="I232" s="6">
        <v>3661</v>
      </c>
      <c r="J232" s="8"/>
      <c r="K232" s="8">
        <v>799733.69</v>
      </c>
      <c r="L232" s="8">
        <v>7476326.0899999999</v>
      </c>
      <c r="M232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0.10696880799109178</v>
      </c>
      <c r="N232" s="8">
        <v>-9594938.2599999998</v>
      </c>
      <c r="O232" s="8">
        <v>0</v>
      </c>
      <c r="P232" s="8">
        <v>0</v>
      </c>
      <c r="Q232" s="8">
        <v>0</v>
      </c>
      <c r="R232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-9594938.2599999998</v>
      </c>
      <c r="S232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232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702445.27202101424</v>
      </c>
    </row>
    <row r="233" spans="2:20" x14ac:dyDescent="0.25">
      <c r="B233" s="5" t="s">
        <v>908</v>
      </c>
      <c r="C233" s="5" t="s">
        <v>909</v>
      </c>
      <c r="D233" s="5" t="s">
        <v>14</v>
      </c>
      <c r="E233" s="5" t="s">
        <v>17</v>
      </c>
      <c r="F233" s="5" t="s">
        <v>774</v>
      </c>
      <c r="G233" s="5" t="s">
        <v>910</v>
      </c>
      <c r="H233" s="4" t="s">
        <v>9</v>
      </c>
      <c r="I233" s="6">
        <v>3606</v>
      </c>
      <c r="J233" s="8"/>
      <c r="K233" s="8">
        <v>194015.05</v>
      </c>
      <c r="L233" s="8">
        <v>3951458.54</v>
      </c>
      <c r="M233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4.9099604117319166E-2</v>
      </c>
      <c r="N233" s="8"/>
      <c r="O233" s="8">
        <v>0</v>
      </c>
      <c r="P233" s="8">
        <v>0</v>
      </c>
      <c r="Q233" s="8">
        <v>0</v>
      </c>
      <c r="R233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233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233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34" spans="2:20" x14ac:dyDescent="0.25">
      <c r="B234" s="5" t="s">
        <v>636</v>
      </c>
      <c r="C234" s="5" t="s">
        <v>637</v>
      </c>
      <c r="D234" s="5" t="s">
        <v>14</v>
      </c>
      <c r="E234" s="5" t="s">
        <v>17</v>
      </c>
      <c r="F234" s="5" t="s">
        <v>452</v>
      </c>
      <c r="G234" s="5" t="s">
        <v>638</v>
      </c>
      <c r="H234" s="4" t="s">
        <v>9</v>
      </c>
      <c r="I234" s="6">
        <v>3577</v>
      </c>
      <c r="J234" s="8"/>
      <c r="K234" s="8">
        <v>346982.81</v>
      </c>
      <c r="L234" s="8">
        <v>5423061.7400000002</v>
      </c>
      <c r="M234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6.3982824949361541E-2</v>
      </c>
      <c r="N234" s="8">
        <v>-1982388.15</v>
      </c>
      <c r="O234" s="8">
        <v>0</v>
      </c>
      <c r="P234" s="8">
        <v>0</v>
      </c>
      <c r="Q234" s="8">
        <v>0</v>
      </c>
      <c r="R234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-1982388.15</v>
      </c>
      <c r="S234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234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144784.5867106709</v>
      </c>
    </row>
    <row r="235" spans="2:20" x14ac:dyDescent="0.25">
      <c r="B235" s="5" t="s">
        <v>633</v>
      </c>
      <c r="C235" s="5" t="s">
        <v>634</v>
      </c>
      <c r="D235" s="5" t="s">
        <v>14</v>
      </c>
      <c r="E235" s="5" t="s">
        <v>17</v>
      </c>
      <c r="F235" s="5" t="s">
        <v>452</v>
      </c>
      <c r="G235" s="5" t="s">
        <v>635</v>
      </c>
      <c r="H235" s="4" t="s">
        <v>9</v>
      </c>
      <c r="I235" s="6">
        <v>3571</v>
      </c>
      <c r="J235" s="8"/>
      <c r="K235" s="8" t="s">
        <v>1186</v>
      </c>
      <c r="L235" s="8">
        <v>4293467.1400000006</v>
      </c>
      <c r="M235" s="9" t="str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/>
      </c>
      <c r="N235" s="8">
        <v>-488756.89</v>
      </c>
      <c r="O235" s="8">
        <v>117299</v>
      </c>
      <c r="P235" s="8">
        <v>0</v>
      </c>
      <c r="Q235" s="8">
        <v>0</v>
      </c>
      <c r="R235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-371457.89</v>
      </c>
      <c r="S235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235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36" spans="2:20" x14ac:dyDescent="0.25">
      <c r="B236" s="5" t="s">
        <v>867</v>
      </c>
      <c r="C236" s="5" t="s">
        <v>868</v>
      </c>
      <c r="D236" s="5" t="s">
        <v>14</v>
      </c>
      <c r="E236" s="5" t="s">
        <v>17</v>
      </c>
      <c r="F236" s="5" t="s">
        <v>774</v>
      </c>
      <c r="G236" s="5" t="s">
        <v>869</v>
      </c>
      <c r="H236" s="4" t="s">
        <v>9</v>
      </c>
      <c r="I236" s="6">
        <v>3539</v>
      </c>
      <c r="J236" s="8"/>
      <c r="K236" s="8">
        <v>270121.2</v>
      </c>
      <c r="L236" s="8">
        <v>4546977.46</v>
      </c>
      <c r="M236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5.9406760287745088E-2</v>
      </c>
      <c r="N236" s="8"/>
      <c r="O236" s="8">
        <v>0</v>
      </c>
      <c r="P236" s="8">
        <v>0</v>
      </c>
      <c r="Q236" s="8">
        <v>0</v>
      </c>
      <c r="R236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236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236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37" spans="2:20" x14ac:dyDescent="0.25">
      <c r="B237" s="5" t="s">
        <v>214</v>
      </c>
      <c r="C237" s="5" t="s">
        <v>215</v>
      </c>
      <c r="D237" s="5" t="s">
        <v>14</v>
      </c>
      <c r="E237" s="5" t="s">
        <v>17</v>
      </c>
      <c r="F237" s="5" t="s">
        <v>216</v>
      </c>
      <c r="G237" s="5" t="s">
        <v>217</v>
      </c>
      <c r="H237" s="4" t="s">
        <v>9</v>
      </c>
      <c r="I237" s="6">
        <v>3521</v>
      </c>
      <c r="J237" s="8"/>
      <c r="K237" s="8" t="s">
        <v>1186</v>
      </c>
      <c r="L237" s="8">
        <v>2827901.26</v>
      </c>
      <c r="M237" s="9" t="str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/>
      </c>
      <c r="N237" s="8"/>
      <c r="O237" s="8">
        <v>0</v>
      </c>
      <c r="P237" s="8">
        <v>0</v>
      </c>
      <c r="Q237" s="8">
        <v>0</v>
      </c>
      <c r="R237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237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237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38" spans="2:20" x14ac:dyDescent="0.25">
      <c r="B238" s="5" t="s">
        <v>58</v>
      </c>
      <c r="C238" s="5" t="s">
        <v>59</v>
      </c>
      <c r="D238" s="5" t="s">
        <v>14</v>
      </c>
      <c r="E238" s="5" t="s">
        <v>17</v>
      </c>
      <c r="F238" s="5" t="s">
        <v>18</v>
      </c>
      <c r="G238" s="5" t="s">
        <v>60</v>
      </c>
      <c r="H238" s="4" t="s">
        <v>9</v>
      </c>
      <c r="I238" s="6">
        <v>3473</v>
      </c>
      <c r="J238" s="8"/>
      <c r="K238" s="8">
        <v>327018.59999999998</v>
      </c>
      <c r="L238" s="8">
        <v>4614489.54</v>
      </c>
      <c r="M238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7.0867773599937553E-2</v>
      </c>
      <c r="N238" s="8"/>
      <c r="O238" s="8">
        <v>0</v>
      </c>
      <c r="P238" s="8">
        <v>0</v>
      </c>
      <c r="Q238" s="8">
        <v>0</v>
      </c>
      <c r="R238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238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238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39" spans="2:20" x14ac:dyDescent="0.25">
      <c r="B239" s="5" t="s">
        <v>772</v>
      </c>
      <c r="C239" s="5" t="s">
        <v>773</v>
      </c>
      <c r="D239" s="5" t="s">
        <v>14</v>
      </c>
      <c r="E239" s="5" t="s">
        <v>17</v>
      </c>
      <c r="F239" s="5" t="s">
        <v>774</v>
      </c>
      <c r="G239" s="5" t="s">
        <v>209</v>
      </c>
      <c r="H239" s="4" t="s">
        <v>9</v>
      </c>
      <c r="I239" s="6">
        <v>3469</v>
      </c>
      <c r="J239" s="8" t="s">
        <v>1187</v>
      </c>
      <c r="K239" s="8">
        <v>152393.98000000001</v>
      </c>
      <c r="L239" s="8">
        <v>3564341.88</v>
      </c>
      <c r="M239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4.2755152320012584E-2</v>
      </c>
      <c r="N239" s="8">
        <v>-397294.24</v>
      </c>
      <c r="O239" s="8">
        <v>0</v>
      </c>
      <c r="P239" s="8">
        <v>0</v>
      </c>
      <c r="Q239" s="8">
        <v>0</v>
      </c>
      <c r="R239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-397294.24</v>
      </c>
      <c r="S239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239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29016.558811113806</v>
      </c>
    </row>
    <row r="240" spans="2:20" x14ac:dyDescent="0.25">
      <c r="B240" s="5" t="s">
        <v>686</v>
      </c>
      <c r="C240" s="5" t="s">
        <v>687</v>
      </c>
      <c r="D240" s="5" t="s">
        <v>14</v>
      </c>
      <c r="E240" s="5" t="s">
        <v>17</v>
      </c>
      <c r="F240" s="5" t="s">
        <v>452</v>
      </c>
      <c r="G240" s="5" t="s">
        <v>688</v>
      </c>
      <c r="H240" s="4" t="s">
        <v>9</v>
      </c>
      <c r="I240" s="6">
        <v>3462</v>
      </c>
      <c r="J240" s="8" t="s">
        <v>1188</v>
      </c>
      <c r="K240" s="8">
        <v>200546.5</v>
      </c>
      <c r="L240" s="8">
        <v>3767649.2</v>
      </c>
      <c r="M240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5.3228548984868333E-2</v>
      </c>
      <c r="N240" s="8">
        <v>0</v>
      </c>
      <c r="O240" s="8">
        <v>0</v>
      </c>
      <c r="P240" s="8">
        <v>0</v>
      </c>
      <c r="Q240" s="8">
        <v>0</v>
      </c>
      <c r="R240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240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240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41" spans="2:20" x14ac:dyDescent="0.25">
      <c r="B241" s="5" t="s">
        <v>420</v>
      </c>
      <c r="C241" s="5" t="s">
        <v>421</v>
      </c>
      <c r="D241" s="5" t="s">
        <v>14</v>
      </c>
      <c r="E241" s="5" t="s">
        <v>17</v>
      </c>
      <c r="F241" s="5" t="s">
        <v>392</v>
      </c>
      <c r="G241" s="5" t="s">
        <v>422</v>
      </c>
      <c r="H241" s="4" t="s">
        <v>9</v>
      </c>
      <c r="I241" s="6">
        <v>3458</v>
      </c>
      <c r="J241" s="8"/>
      <c r="K241" s="8">
        <v>388624.73</v>
      </c>
      <c r="L241" s="8">
        <v>4208472.1900000004</v>
      </c>
      <c r="M241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9.2343423564360053E-2</v>
      </c>
      <c r="N241" s="8"/>
      <c r="O241" s="8">
        <v>0</v>
      </c>
      <c r="P241" s="8">
        <v>0</v>
      </c>
      <c r="Q241" s="8">
        <v>0</v>
      </c>
      <c r="R241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241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241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42" spans="2:20" x14ac:dyDescent="0.25">
      <c r="B242" s="5" t="s">
        <v>35</v>
      </c>
      <c r="C242" s="5" t="s">
        <v>36</v>
      </c>
      <c r="D242" s="5" t="s">
        <v>14</v>
      </c>
      <c r="E242" s="5" t="s">
        <v>17</v>
      </c>
      <c r="F242" s="5" t="s">
        <v>18</v>
      </c>
      <c r="G242" s="5" t="s">
        <v>38</v>
      </c>
      <c r="H242" s="4" t="s">
        <v>9</v>
      </c>
      <c r="I242" s="6">
        <v>3406</v>
      </c>
      <c r="J242" s="8"/>
      <c r="K242" s="8">
        <v>199000</v>
      </c>
      <c r="L242" s="8">
        <v>4136184</v>
      </c>
      <c r="M242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4.8111979544430326E-2</v>
      </c>
      <c r="N242" s="8"/>
      <c r="O242" s="8">
        <v>0</v>
      </c>
      <c r="P242" s="8">
        <v>0</v>
      </c>
      <c r="Q242" s="8">
        <v>0</v>
      </c>
      <c r="R242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242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242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43" spans="2:20" x14ac:dyDescent="0.25">
      <c r="B243" s="5" t="s">
        <v>26</v>
      </c>
      <c r="C243" s="5" t="s">
        <v>27</v>
      </c>
      <c r="D243" s="5" t="s">
        <v>14</v>
      </c>
      <c r="E243" s="5" t="s">
        <v>17</v>
      </c>
      <c r="F243" s="5" t="s">
        <v>18</v>
      </c>
      <c r="G243" s="5" t="s">
        <v>21</v>
      </c>
      <c r="H243" s="4" t="s">
        <v>9</v>
      </c>
      <c r="I243" s="6">
        <v>3401</v>
      </c>
      <c r="J243" s="8"/>
      <c r="K243" s="8">
        <v>325500</v>
      </c>
      <c r="L243" s="8">
        <v>5649575.5899999999</v>
      </c>
      <c r="M243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5.761494732031721E-2</v>
      </c>
      <c r="N243" s="8">
        <v>-3290013.07</v>
      </c>
      <c r="O243" s="8">
        <v>0</v>
      </c>
      <c r="P243" s="8">
        <v>0</v>
      </c>
      <c r="Q243" s="8">
        <v>0</v>
      </c>
      <c r="R243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-3290013.07</v>
      </c>
      <c r="S243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243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240287.54540963913</v>
      </c>
    </row>
    <row r="244" spans="2:20" x14ac:dyDescent="0.25">
      <c r="B244" s="5" t="s">
        <v>1001</v>
      </c>
      <c r="C244" s="5" t="s">
        <v>1002</v>
      </c>
      <c r="D244" s="5" t="s">
        <v>14</v>
      </c>
      <c r="E244" s="5" t="s">
        <v>17</v>
      </c>
      <c r="F244" s="5" t="s">
        <v>774</v>
      </c>
      <c r="G244" s="5" t="s">
        <v>1003</v>
      </c>
      <c r="H244" s="4" t="s">
        <v>9</v>
      </c>
      <c r="I244" s="6">
        <v>3396</v>
      </c>
      <c r="J244" s="8"/>
      <c r="K244" s="8">
        <v>274607.88</v>
      </c>
      <c r="L244" s="8">
        <v>4627127.09</v>
      </c>
      <c r="M244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5.9347382221999874E-2</v>
      </c>
      <c r="N244" s="8">
        <v>-1120116.71</v>
      </c>
      <c r="O244" s="8">
        <v>0</v>
      </c>
      <c r="P244" s="8">
        <v>0</v>
      </c>
      <c r="Q244" s="8">
        <v>0</v>
      </c>
      <c r="R244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-1120116.71</v>
      </c>
      <c r="S244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244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81808.214463482538</v>
      </c>
    </row>
    <row r="245" spans="2:20" x14ac:dyDescent="0.25">
      <c r="B245" s="5" t="s">
        <v>207</v>
      </c>
      <c r="C245" s="5" t="s">
        <v>208</v>
      </c>
      <c r="D245" s="5" t="s">
        <v>14</v>
      </c>
      <c r="E245" s="5" t="s">
        <v>17</v>
      </c>
      <c r="F245" s="5" t="s">
        <v>148</v>
      </c>
      <c r="G245" s="5" t="s">
        <v>210</v>
      </c>
      <c r="H245" s="4" t="s">
        <v>9</v>
      </c>
      <c r="I245" s="6">
        <v>3289</v>
      </c>
      <c r="J245" s="8"/>
      <c r="K245" s="8">
        <v>93000</v>
      </c>
      <c r="L245" s="8">
        <v>3648785.04</v>
      </c>
      <c r="M245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2.5487936115852962E-2</v>
      </c>
      <c r="N245" s="8"/>
      <c r="O245" s="8">
        <v>0</v>
      </c>
      <c r="P245" s="8">
        <v>0</v>
      </c>
      <c r="Q245" s="8">
        <v>0</v>
      </c>
      <c r="R245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245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245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46" spans="2:20" x14ac:dyDescent="0.25">
      <c r="B246" s="5" t="s">
        <v>61</v>
      </c>
      <c r="C246" s="5" t="s">
        <v>62</v>
      </c>
      <c r="D246" s="5" t="s">
        <v>14</v>
      </c>
      <c r="E246" s="5" t="s">
        <v>17</v>
      </c>
      <c r="F246" s="5" t="s">
        <v>18</v>
      </c>
      <c r="G246" s="5" t="s">
        <v>63</v>
      </c>
      <c r="H246" s="4" t="s">
        <v>9</v>
      </c>
      <c r="I246" s="6">
        <v>3281</v>
      </c>
      <c r="J246" s="8"/>
      <c r="K246" s="8">
        <v>144500</v>
      </c>
      <c r="L246" s="8">
        <v>3665253.43</v>
      </c>
      <c r="M246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3.9424286140017334E-2</v>
      </c>
      <c r="N246" s="8"/>
      <c r="O246" s="8">
        <v>0</v>
      </c>
      <c r="P246" s="8">
        <v>0</v>
      </c>
      <c r="Q246" s="8">
        <v>0</v>
      </c>
      <c r="R246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246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246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47" spans="2:20" x14ac:dyDescent="0.25">
      <c r="B247" s="5" t="s">
        <v>1013</v>
      </c>
      <c r="C247" s="5" t="s">
        <v>1014</v>
      </c>
      <c r="D247" s="5" t="s">
        <v>14</v>
      </c>
      <c r="E247" s="5" t="s">
        <v>17</v>
      </c>
      <c r="F247" s="5" t="s">
        <v>774</v>
      </c>
      <c r="G247" s="5" t="s">
        <v>1015</v>
      </c>
      <c r="H247" s="4" t="s">
        <v>9</v>
      </c>
      <c r="I247" s="6">
        <v>3247</v>
      </c>
      <c r="J247" s="8"/>
      <c r="K247" s="8">
        <v>231800.1</v>
      </c>
      <c r="L247" s="8">
        <v>4202655.2300000004</v>
      </c>
      <c r="M247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5.515563074156811E-2</v>
      </c>
      <c r="N247" s="8">
        <v>-546734.64</v>
      </c>
      <c r="O247" s="8">
        <v>0</v>
      </c>
      <c r="P247" s="8">
        <v>0</v>
      </c>
      <c r="Q247" s="8">
        <v>0</v>
      </c>
      <c r="R247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-546734.64</v>
      </c>
      <c r="S247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247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39931.003871672379</v>
      </c>
    </row>
    <row r="248" spans="2:20" x14ac:dyDescent="0.25">
      <c r="B248" s="5" t="s">
        <v>850</v>
      </c>
      <c r="C248" s="5" t="s">
        <v>851</v>
      </c>
      <c r="D248" s="5" t="s">
        <v>14</v>
      </c>
      <c r="E248" s="5" t="s">
        <v>17</v>
      </c>
      <c r="F248" s="5" t="s">
        <v>774</v>
      </c>
      <c r="G248" s="5" t="s">
        <v>852</v>
      </c>
      <c r="H248" s="4" t="s">
        <v>9</v>
      </c>
      <c r="I248" s="6">
        <v>3198</v>
      </c>
      <c r="J248" s="8"/>
      <c r="K248" s="8">
        <v>191518</v>
      </c>
      <c r="L248" s="8">
        <v>3998262</v>
      </c>
      <c r="M248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4.7900312685862007E-2</v>
      </c>
      <c r="N248" s="8"/>
      <c r="O248" s="8">
        <v>0</v>
      </c>
      <c r="P248" s="8">
        <v>0</v>
      </c>
      <c r="Q248" s="8">
        <v>0</v>
      </c>
      <c r="R248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248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248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49" spans="2:20" x14ac:dyDescent="0.25">
      <c r="B249" s="5" t="s">
        <v>536</v>
      </c>
      <c r="C249" s="5" t="s">
        <v>537</v>
      </c>
      <c r="D249" s="5" t="s">
        <v>14</v>
      </c>
      <c r="E249" s="5" t="s">
        <v>17</v>
      </c>
      <c r="F249" s="5" t="s">
        <v>452</v>
      </c>
      <c r="G249" s="5" t="s">
        <v>538</v>
      </c>
      <c r="H249" s="4" t="s">
        <v>9</v>
      </c>
      <c r="I249" s="6">
        <v>3191</v>
      </c>
      <c r="J249" s="8"/>
      <c r="K249" s="8">
        <v>591281.07999999996</v>
      </c>
      <c r="L249" s="8">
        <v>5639725.0999999996</v>
      </c>
      <c r="M249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0.10484218104885999</v>
      </c>
      <c r="N249" s="8">
        <v>-304582.61</v>
      </c>
      <c r="O249" s="8">
        <v>0</v>
      </c>
      <c r="P249" s="8">
        <v>0</v>
      </c>
      <c r="Q249" s="8">
        <v>0</v>
      </c>
      <c r="R249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-304582.61</v>
      </c>
      <c r="S249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249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22298.487862736958</v>
      </c>
    </row>
    <row r="250" spans="2:20" x14ac:dyDescent="0.25">
      <c r="B250" s="5" t="s">
        <v>542</v>
      </c>
      <c r="C250" s="5" t="s">
        <v>543</v>
      </c>
      <c r="D250" s="5" t="s">
        <v>14</v>
      </c>
      <c r="E250" s="5" t="s">
        <v>17</v>
      </c>
      <c r="F250" s="5" t="s">
        <v>452</v>
      </c>
      <c r="G250" s="5" t="s">
        <v>544</v>
      </c>
      <c r="H250" s="4" t="s">
        <v>9</v>
      </c>
      <c r="I250" s="6">
        <v>3148</v>
      </c>
      <c r="J250" s="8"/>
      <c r="K250" s="8">
        <v>225357.66</v>
      </c>
      <c r="L250" s="8">
        <v>2975929.95</v>
      </c>
      <c r="M250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7.5726802641977509E-2</v>
      </c>
      <c r="N250" s="8">
        <v>0</v>
      </c>
      <c r="O250" s="8">
        <v>0</v>
      </c>
      <c r="P250" s="8">
        <v>0</v>
      </c>
      <c r="Q250" s="8">
        <v>0</v>
      </c>
      <c r="R250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250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250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51" spans="2:20" x14ac:dyDescent="0.25">
      <c r="B251" s="5" t="s">
        <v>928</v>
      </c>
      <c r="C251" s="5" t="s">
        <v>929</v>
      </c>
      <c r="D251" s="5" t="s">
        <v>14</v>
      </c>
      <c r="E251" s="5" t="s">
        <v>17</v>
      </c>
      <c r="F251" s="5" t="s">
        <v>774</v>
      </c>
      <c r="G251" s="5" t="s">
        <v>930</v>
      </c>
      <c r="H251" s="4" t="s">
        <v>9</v>
      </c>
      <c r="I251" s="6">
        <v>3133</v>
      </c>
      <c r="J251" s="8"/>
      <c r="K251" s="8">
        <v>60738.84</v>
      </c>
      <c r="L251" s="8">
        <v>4038793.2300000004</v>
      </c>
      <c r="M251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1.5038858525570022E-2</v>
      </c>
      <c r="N251" s="8"/>
      <c r="O251" s="8">
        <v>0</v>
      </c>
      <c r="P251" s="8">
        <v>0</v>
      </c>
      <c r="Q251" s="8">
        <v>0</v>
      </c>
      <c r="R251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251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251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52" spans="2:20" x14ac:dyDescent="0.25">
      <c r="B252" s="5" t="s">
        <v>938</v>
      </c>
      <c r="C252" s="5" t="s">
        <v>939</v>
      </c>
      <c r="D252" s="5" t="s">
        <v>14</v>
      </c>
      <c r="E252" s="5" t="s">
        <v>17</v>
      </c>
      <c r="F252" s="5" t="s">
        <v>774</v>
      </c>
      <c r="G252" s="5" t="s">
        <v>940</v>
      </c>
      <c r="H252" s="4" t="s">
        <v>9</v>
      </c>
      <c r="I252" s="6">
        <v>3122</v>
      </c>
      <c r="J252" s="8"/>
      <c r="K252" s="8">
        <v>16000</v>
      </c>
      <c r="L252" s="8">
        <v>4303418.24</v>
      </c>
      <c r="M252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3.7179746675052431E-3</v>
      </c>
      <c r="N252" s="8"/>
      <c r="O252" s="8">
        <v>0</v>
      </c>
      <c r="P252" s="8">
        <v>0</v>
      </c>
      <c r="Q252" s="8">
        <v>0</v>
      </c>
      <c r="R252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252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252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53" spans="2:20" x14ac:dyDescent="0.25">
      <c r="B253" s="5" t="s">
        <v>487</v>
      </c>
      <c r="C253" s="5" t="s">
        <v>488</v>
      </c>
      <c r="D253" s="5" t="s">
        <v>14</v>
      </c>
      <c r="E253" s="5" t="s">
        <v>17</v>
      </c>
      <c r="F253" s="5" t="s">
        <v>452</v>
      </c>
      <c r="G253" s="5" t="s">
        <v>489</v>
      </c>
      <c r="H253" s="4" t="s">
        <v>9</v>
      </c>
      <c r="I253" s="6">
        <v>3114</v>
      </c>
      <c r="J253" s="8"/>
      <c r="K253" s="8">
        <v>551162.5</v>
      </c>
      <c r="L253" s="8">
        <v>3891945.63</v>
      </c>
      <c r="M253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0.1416161869661062</v>
      </c>
      <c r="N253" s="8">
        <v>0</v>
      </c>
      <c r="O253" s="8">
        <v>0</v>
      </c>
      <c r="P253" s="8">
        <v>0</v>
      </c>
      <c r="Q253" s="8">
        <v>0</v>
      </c>
      <c r="R253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253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253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54" spans="2:20" x14ac:dyDescent="0.25">
      <c r="B254" s="5" t="s">
        <v>946</v>
      </c>
      <c r="C254" s="5" t="s">
        <v>947</v>
      </c>
      <c r="D254" s="5" t="s">
        <v>14</v>
      </c>
      <c r="E254" s="5" t="s">
        <v>17</v>
      </c>
      <c r="F254" s="5" t="s">
        <v>774</v>
      </c>
      <c r="G254" s="5" t="s">
        <v>948</v>
      </c>
      <c r="H254" s="4" t="s">
        <v>9</v>
      </c>
      <c r="I254" s="6">
        <v>3097</v>
      </c>
      <c r="J254" s="8"/>
      <c r="K254" s="8">
        <v>404023.52</v>
      </c>
      <c r="L254" s="8">
        <v>3922374.33</v>
      </c>
      <c r="M254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0.10300483482921427</v>
      </c>
      <c r="N254" s="8">
        <v>0</v>
      </c>
      <c r="O254" s="8">
        <v>0</v>
      </c>
      <c r="P254" s="8">
        <v>0</v>
      </c>
      <c r="Q254" s="8">
        <v>0</v>
      </c>
      <c r="R254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254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254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55" spans="2:20" x14ac:dyDescent="0.25">
      <c r="B255" s="5" t="s">
        <v>352</v>
      </c>
      <c r="C255" s="5" t="s">
        <v>353</v>
      </c>
      <c r="D255" s="5" t="s">
        <v>14</v>
      </c>
      <c r="E255" s="5" t="s">
        <v>17</v>
      </c>
      <c r="F255" s="5" t="s">
        <v>216</v>
      </c>
      <c r="G255" s="5" t="s">
        <v>354</v>
      </c>
      <c r="H255" s="4" t="s">
        <v>9</v>
      </c>
      <c r="I255" s="6">
        <v>3095</v>
      </c>
      <c r="J255" s="8"/>
      <c r="K255" s="8">
        <v>214420.01</v>
      </c>
      <c r="L255" s="8">
        <v>4525092.26</v>
      </c>
      <c r="M255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4.7384671445350822E-2</v>
      </c>
      <c r="N255" s="8"/>
      <c r="O255" s="8">
        <v>0</v>
      </c>
      <c r="P255" s="8">
        <v>0</v>
      </c>
      <c r="Q255" s="8">
        <v>0</v>
      </c>
      <c r="R255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255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255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56" spans="2:20" x14ac:dyDescent="0.25">
      <c r="B256" s="5" t="s">
        <v>834</v>
      </c>
      <c r="C256" s="5" t="s">
        <v>835</v>
      </c>
      <c r="D256" s="5" t="s">
        <v>14</v>
      </c>
      <c r="E256" s="5" t="s">
        <v>17</v>
      </c>
      <c r="F256" s="5" t="s">
        <v>774</v>
      </c>
      <c r="G256" s="5" t="s">
        <v>837</v>
      </c>
      <c r="H256" s="4" t="s">
        <v>9</v>
      </c>
      <c r="I256" s="6">
        <v>3086</v>
      </c>
      <c r="J256" s="8"/>
      <c r="K256" s="8">
        <v>220000</v>
      </c>
      <c r="L256" s="8">
        <v>5235996.4700000007</v>
      </c>
      <c r="M256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4.2016835049546924E-2</v>
      </c>
      <c r="N256" s="8"/>
      <c r="O256" s="8">
        <v>0</v>
      </c>
      <c r="P256" s="8">
        <v>0</v>
      </c>
      <c r="Q256" s="8">
        <v>0</v>
      </c>
      <c r="R256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256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256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57" spans="2:20" x14ac:dyDescent="0.25">
      <c r="B257" s="5" t="s">
        <v>256</v>
      </c>
      <c r="C257" s="5" t="s">
        <v>257</v>
      </c>
      <c r="D257" s="5" t="s">
        <v>14</v>
      </c>
      <c r="E257" s="5" t="s">
        <v>17</v>
      </c>
      <c r="F257" s="5" t="s">
        <v>216</v>
      </c>
      <c r="G257" s="5" t="s">
        <v>259</v>
      </c>
      <c r="H257" s="4" t="s">
        <v>9</v>
      </c>
      <c r="I257" s="6">
        <v>3063</v>
      </c>
      <c r="J257" s="8"/>
      <c r="K257" s="8" t="s">
        <v>1186</v>
      </c>
      <c r="L257" s="8" t="s">
        <v>1186</v>
      </c>
      <c r="M257" s="9" t="str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/>
      </c>
      <c r="N257" s="8" t="s">
        <v>1186</v>
      </c>
      <c r="O257" s="8">
        <v>0</v>
      </c>
      <c r="P257" s="8">
        <v>0</v>
      </c>
      <c r="Q257" s="8">
        <v>0</v>
      </c>
      <c r="R257" s="8" t="str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ASSENTE</v>
      </c>
      <c r="S257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257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58" spans="2:20" x14ac:dyDescent="0.25">
      <c r="B258" s="5" t="s">
        <v>120</v>
      </c>
      <c r="C258" s="5" t="s">
        <v>121</v>
      </c>
      <c r="D258" s="5" t="s">
        <v>14</v>
      </c>
      <c r="E258" s="5" t="s">
        <v>17</v>
      </c>
      <c r="F258" s="5" t="s">
        <v>18</v>
      </c>
      <c r="G258" s="5" t="s">
        <v>122</v>
      </c>
      <c r="H258" s="4" t="s">
        <v>9</v>
      </c>
      <c r="I258" s="6">
        <v>3052</v>
      </c>
      <c r="J258" s="8"/>
      <c r="K258" s="8">
        <v>300000</v>
      </c>
      <c r="L258" s="8">
        <v>4695167.4400000004</v>
      </c>
      <c r="M258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6.3895484843454267E-2</v>
      </c>
      <c r="N258" s="8">
        <v>-352225.62</v>
      </c>
      <c r="O258" s="8">
        <v>0</v>
      </c>
      <c r="P258" s="8">
        <v>0</v>
      </c>
      <c r="Q258" s="8">
        <v>0</v>
      </c>
      <c r="R258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-352225.62</v>
      </c>
      <c r="S258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258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25724.952411872426</v>
      </c>
    </row>
    <row r="259" spans="2:20" x14ac:dyDescent="0.25">
      <c r="B259" s="5" t="s">
        <v>995</v>
      </c>
      <c r="C259" s="5" t="s">
        <v>996</v>
      </c>
      <c r="D259" s="5" t="s">
        <v>14</v>
      </c>
      <c r="E259" s="5" t="s">
        <v>17</v>
      </c>
      <c r="F259" s="5" t="s">
        <v>774</v>
      </c>
      <c r="G259" s="5" t="s">
        <v>997</v>
      </c>
      <c r="H259" s="4" t="s">
        <v>9</v>
      </c>
      <c r="I259" s="6">
        <v>3023</v>
      </c>
      <c r="J259" s="8"/>
      <c r="K259" s="8" t="s">
        <v>1186</v>
      </c>
      <c r="L259" s="8">
        <v>3965457.46</v>
      </c>
      <c r="M259" s="9" t="str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/>
      </c>
      <c r="N259" s="8">
        <v>-1070778.24</v>
      </c>
      <c r="O259" s="8">
        <v>115726</v>
      </c>
      <c r="P259" s="8">
        <v>0</v>
      </c>
      <c r="Q259" s="8">
        <v>0</v>
      </c>
      <c r="R259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-955052.24</v>
      </c>
      <c r="S259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259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60" spans="2:20" x14ac:dyDescent="0.25">
      <c r="B260" s="5" t="s">
        <v>328</v>
      </c>
      <c r="C260" s="5" t="s">
        <v>329</v>
      </c>
      <c r="D260" s="5" t="s">
        <v>14</v>
      </c>
      <c r="E260" s="5" t="s">
        <v>17</v>
      </c>
      <c r="F260" s="5" t="s">
        <v>216</v>
      </c>
      <c r="G260" s="5" t="s">
        <v>330</v>
      </c>
      <c r="H260" s="4" t="s">
        <v>9</v>
      </c>
      <c r="I260" s="6">
        <v>2958</v>
      </c>
      <c r="J260" s="8"/>
      <c r="K260" s="8" t="s">
        <v>1186</v>
      </c>
      <c r="L260" s="8" t="s">
        <v>1186</v>
      </c>
      <c r="M260" s="9" t="str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/>
      </c>
      <c r="N260" s="8" t="s">
        <v>1186</v>
      </c>
      <c r="O260" s="8">
        <v>0</v>
      </c>
      <c r="P260" s="8">
        <v>0</v>
      </c>
      <c r="Q260" s="8">
        <v>0</v>
      </c>
      <c r="R260" s="8" t="str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ASSENTE</v>
      </c>
      <c r="S260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260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61" spans="2:20" x14ac:dyDescent="0.25">
      <c r="B261" s="5" t="s">
        <v>497</v>
      </c>
      <c r="C261" s="5" t="s">
        <v>498</v>
      </c>
      <c r="D261" s="5" t="s">
        <v>14</v>
      </c>
      <c r="E261" s="5" t="s">
        <v>17</v>
      </c>
      <c r="F261" s="5" t="s">
        <v>452</v>
      </c>
      <c r="G261" s="5" t="s">
        <v>499</v>
      </c>
      <c r="H261" s="4" t="s">
        <v>9</v>
      </c>
      <c r="I261" s="6">
        <v>2952</v>
      </c>
      <c r="J261" s="8"/>
      <c r="K261" s="8">
        <v>35000</v>
      </c>
      <c r="L261" s="8">
        <v>5391864.4900000002</v>
      </c>
      <c r="M261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6.4912610591220552E-3</v>
      </c>
      <c r="N261" s="8">
        <v>-2113158.75</v>
      </c>
      <c r="O261" s="8">
        <v>0</v>
      </c>
      <c r="P261" s="8">
        <v>0</v>
      </c>
      <c r="Q261" s="8">
        <v>0</v>
      </c>
      <c r="R261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-2113158.75</v>
      </c>
      <c r="S261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261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62" spans="2:20" x14ac:dyDescent="0.25">
      <c r="B262" s="5" t="s">
        <v>274</v>
      </c>
      <c r="C262" s="5" t="s">
        <v>275</v>
      </c>
      <c r="D262" s="5" t="s">
        <v>14</v>
      </c>
      <c r="E262" s="5" t="s">
        <v>17</v>
      </c>
      <c r="F262" s="5" t="s">
        <v>216</v>
      </c>
      <c r="G262" s="5" t="s">
        <v>276</v>
      </c>
      <c r="H262" s="4" t="s">
        <v>9</v>
      </c>
      <c r="I262" s="6">
        <v>2951</v>
      </c>
      <c r="J262" s="8"/>
      <c r="K262" s="8">
        <v>147284.28</v>
      </c>
      <c r="L262" s="8">
        <v>4239701.8600000003</v>
      </c>
      <c r="M262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3.4739301220581581E-2</v>
      </c>
      <c r="N262" s="8"/>
      <c r="O262" s="8">
        <v>0</v>
      </c>
      <c r="P262" s="8">
        <v>0</v>
      </c>
      <c r="Q262" s="8">
        <v>0</v>
      </c>
      <c r="R262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262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262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63" spans="2:20" x14ac:dyDescent="0.25">
      <c r="B263" s="5" t="s">
        <v>853</v>
      </c>
      <c r="C263" s="5" t="s">
        <v>854</v>
      </c>
      <c r="D263" s="5" t="s">
        <v>14</v>
      </c>
      <c r="E263" s="5" t="s">
        <v>17</v>
      </c>
      <c r="F263" s="5" t="s">
        <v>774</v>
      </c>
      <c r="G263" s="5" t="s">
        <v>855</v>
      </c>
      <c r="H263" s="4" t="s">
        <v>9</v>
      </c>
      <c r="I263" s="6">
        <v>2938</v>
      </c>
      <c r="J263" s="8"/>
      <c r="K263" s="8">
        <v>378882.5</v>
      </c>
      <c r="L263" s="8">
        <v>4444601.8</v>
      </c>
      <c r="M263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8.524554438150117E-2</v>
      </c>
      <c r="N263" s="8">
        <v>0</v>
      </c>
      <c r="O263" s="8">
        <v>0</v>
      </c>
      <c r="P263" s="8">
        <v>0</v>
      </c>
      <c r="Q263" s="8">
        <v>0</v>
      </c>
      <c r="R263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263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263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64" spans="2:20" x14ac:dyDescent="0.25">
      <c r="B264" s="5" t="s">
        <v>428</v>
      </c>
      <c r="C264" s="5" t="s">
        <v>429</v>
      </c>
      <c r="D264" s="5" t="s">
        <v>14</v>
      </c>
      <c r="E264" s="5" t="s">
        <v>17</v>
      </c>
      <c r="F264" s="5" t="s">
        <v>392</v>
      </c>
      <c r="G264" s="5" t="s">
        <v>430</v>
      </c>
      <c r="H264" s="4" t="s">
        <v>9</v>
      </c>
      <c r="I264" s="6">
        <v>2922</v>
      </c>
      <c r="J264" s="8" t="s">
        <v>1187</v>
      </c>
      <c r="K264" s="8">
        <v>434650.65</v>
      </c>
      <c r="L264" s="8">
        <v>3336157.26</v>
      </c>
      <c r="M264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0.13028482056628232</v>
      </c>
      <c r="N264" s="8">
        <v>-2403180.41</v>
      </c>
      <c r="O264" s="8">
        <v>0</v>
      </c>
      <c r="P264" s="8">
        <v>0</v>
      </c>
      <c r="Q264" s="8">
        <v>0</v>
      </c>
      <c r="R264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-2403180.41</v>
      </c>
      <c r="S264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264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175936.79824449672</v>
      </c>
    </row>
    <row r="265" spans="2:20" x14ac:dyDescent="0.25">
      <c r="B265" s="5" t="s">
        <v>715</v>
      </c>
      <c r="C265" s="5" t="s">
        <v>716</v>
      </c>
      <c r="D265" s="5" t="s">
        <v>14</v>
      </c>
      <c r="E265" s="5" t="s">
        <v>17</v>
      </c>
      <c r="F265" s="5" t="s">
        <v>452</v>
      </c>
      <c r="G265" s="5" t="s">
        <v>717</v>
      </c>
      <c r="H265" s="4" t="s">
        <v>9</v>
      </c>
      <c r="I265" s="6">
        <v>2915</v>
      </c>
      <c r="J265" s="8"/>
      <c r="K265" s="8">
        <v>248182.55</v>
      </c>
      <c r="L265" s="8">
        <v>4202274.8099999996</v>
      </c>
      <c r="M265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5.9059095661570978E-2</v>
      </c>
      <c r="N265" s="8"/>
      <c r="O265" s="8">
        <v>0</v>
      </c>
      <c r="P265" s="8">
        <v>0</v>
      </c>
      <c r="Q265" s="8">
        <v>0</v>
      </c>
      <c r="R265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265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265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66" spans="2:20" x14ac:dyDescent="0.25">
      <c r="B266" s="5" t="s">
        <v>478</v>
      </c>
      <c r="C266" s="5" t="s">
        <v>479</v>
      </c>
      <c r="D266" s="5" t="s">
        <v>14</v>
      </c>
      <c r="E266" s="5" t="s">
        <v>17</v>
      </c>
      <c r="F266" s="5" t="s">
        <v>452</v>
      </c>
      <c r="G266" s="5" t="s">
        <v>480</v>
      </c>
      <c r="H266" s="4" t="s">
        <v>9</v>
      </c>
      <c r="I266" s="6">
        <v>2891</v>
      </c>
      <c r="J266" s="8"/>
      <c r="K266" s="8">
        <v>81223.91</v>
      </c>
      <c r="L266" s="8">
        <v>3173203.3400000003</v>
      </c>
      <c r="M266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2.5596818513370149E-2</v>
      </c>
      <c r="N266" s="8"/>
      <c r="O266" s="8">
        <v>0</v>
      </c>
      <c r="P266" s="8">
        <v>0</v>
      </c>
      <c r="Q266" s="8">
        <v>0</v>
      </c>
      <c r="R266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266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266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67" spans="2:20" x14ac:dyDescent="0.25">
      <c r="B267" s="5" t="s">
        <v>949</v>
      </c>
      <c r="C267" s="5" t="s">
        <v>950</v>
      </c>
      <c r="D267" s="5" t="s">
        <v>14</v>
      </c>
      <c r="E267" s="5" t="s">
        <v>17</v>
      </c>
      <c r="F267" s="5" t="s">
        <v>774</v>
      </c>
      <c r="G267" s="5" t="s">
        <v>951</v>
      </c>
      <c r="H267" s="4" t="s">
        <v>9</v>
      </c>
      <c r="I267" s="6">
        <v>2885</v>
      </c>
      <c r="J267" s="8"/>
      <c r="K267" s="8">
        <v>391086.44</v>
      </c>
      <c r="L267" s="8">
        <v>3935457.12</v>
      </c>
      <c r="M267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9.9375098768704151E-2</v>
      </c>
      <c r="N267" s="8">
        <v>0</v>
      </c>
      <c r="O267" s="8">
        <v>0</v>
      </c>
      <c r="P267" s="8">
        <v>0</v>
      </c>
      <c r="Q267" s="8">
        <v>0</v>
      </c>
      <c r="R267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267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267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68" spans="2:20" x14ac:dyDescent="0.25">
      <c r="B268" s="5" t="s">
        <v>175</v>
      </c>
      <c r="C268" s="5" t="s">
        <v>176</v>
      </c>
      <c r="D268" s="5" t="s">
        <v>14</v>
      </c>
      <c r="E268" s="5" t="s">
        <v>17</v>
      </c>
      <c r="F268" s="5" t="s">
        <v>148</v>
      </c>
      <c r="G268" s="5" t="s">
        <v>177</v>
      </c>
      <c r="H268" s="4" t="s">
        <v>9</v>
      </c>
      <c r="I268" s="6">
        <v>2884</v>
      </c>
      <c r="J268" s="8"/>
      <c r="K268" s="8">
        <v>516.46</v>
      </c>
      <c r="L268" s="8">
        <v>3385132.54</v>
      </c>
      <c r="M268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1.5256714291015619E-4</v>
      </c>
      <c r="N268" s="8"/>
      <c r="O268" s="8">
        <v>0</v>
      </c>
      <c r="P268" s="8">
        <v>0</v>
      </c>
      <c r="Q268" s="8">
        <v>0</v>
      </c>
      <c r="R268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268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268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69" spans="2:20" x14ac:dyDescent="0.25">
      <c r="B269" s="5" t="s">
        <v>1036</v>
      </c>
      <c r="C269" s="5" t="s">
        <v>1037</v>
      </c>
      <c r="D269" s="5" t="s">
        <v>14</v>
      </c>
      <c r="E269" s="5" t="s">
        <v>17</v>
      </c>
      <c r="F269" s="5" t="s">
        <v>1018</v>
      </c>
      <c r="G269" s="5" t="s">
        <v>1038</v>
      </c>
      <c r="H269" s="4" t="s">
        <v>9</v>
      </c>
      <c r="I269" s="6">
        <v>2857</v>
      </c>
      <c r="J269" s="8" t="s">
        <v>1187</v>
      </c>
      <c r="K269" s="8">
        <v>149265.09</v>
      </c>
      <c r="L269" s="8">
        <v>4478608.79</v>
      </c>
      <c r="M269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3.3328450194909744E-2</v>
      </c>
      <c r="N269" s="8">
        <v>-642860.77</v>
      </c>
      <c r="O269" s="8">
        <v>0</v>
      </c>
      <c r="P269" s="8">
        <v>0</v>
      </c>
      <c r="Q269" s="8">
        <v>0</v>
      </c>
      <c r="R269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-642860.77</v>
      </c>
      <c r="S269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269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46951.617874104864</v>
      </c>
    </row>
    <row r="270" spans="2:20" x14ac:dyDescent="0.25">
      <c r="B270" s="5" t="s">
        <v>1027</v>
      </c>
      <c r="C270" s="5" t="s">
        <v>1028</v>
      </c>
      <c r="D270" s="5" t="s">
        <v>14</v>
      </c>
      <c r="E270" s="5" t="s">
        <v>17</v>
      </c>
      <c r="F270" s="5" t="s">
        <v>1018</v>
      </c>
      <c r="G270" s="5" t="s">
        <v>1029</v>
      </c>
      <c r="H270" s="4" t="s">
        <v>9</v>
      </c>
      <c r="I270" s="6">
        <v>2851</v>
      </c>
      <c r="J270" s="8"/>
      <c r="K270" s="8">
        <v>151996.82999999999</v>
      </c>
      <c r="L270" s="8">
        <v>3839839</v>
      </c>
      <c r="M270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3.9584167461187821E-2</v>
      </c>
      <c r="N270" s="8">
        <v>-805563.56</v>
      </c>
      <c r="O270" s="8">
        <v>0</v>
      </c>
      <c r="P270" s="8">
        <v>0</v>
      </c>
      <c r="Q270" s="8">
        <v>0</v>
      </c>
      <c r="R270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-805563.56</v>
      </c>
      <c r="S270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270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58834.687396500405</v>
      </c>
    </row>
    <row r="271" spans="2:20" x14ac:dyDescent="0.25">
      <c r="B271" s="5" t="s">
        <v>160</v>
      </c>
      <c r="C271" s="5" t="s">
        <v>161</v>
      </c>
      <c r="D271" s="5" t="s">
        <v>14</v>
      </c>
      <c r="E271" s="5" t="s">
        <v>17</v>
      </c>
      <c r="F271" s="5" t="s">
        <v>148</v>
      </c>
      <c r="G271" s="5" t="s">
        <v>162</v>
      </c>
      <c r="H271" s="4" t="s">
        <v>9</v>
      </c>
      <c r="I271" s="6">
        <v>2832</v>
      </c>
      <c r="J271" s="8"/>
      <c r="K271" s="8">
        <v>353185.4</v>
      </c>
      <c r="L271" s="8">
        <v>4255963</v>
      </c>
      <c r="M271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8.2986012801333095E-2</v>
      </c>
      <c r="N271" s="8">
        <v>-1716037.79</v>
      </c>
      <c r="O271" s="8">
        <v>0</v>
      </c>
      <c r="P271" s="8">
        <v>0</v>
      </c>
      <c r="Q271" s="8">
        <v>0</v>
      </c>
      <c r="R271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-1716037.79</v>
      </c>
      <c r="S271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271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210622.10902597979</v>
      </c>
    </row>
    <row r="272" spans="2:20" x14ac:dyDescent="0.25">
      <c r="B272" s="5" t="s">
        <v>92</v>
      </c>
      <c r="C272" s="5" t="s">
        <v>93</v>
      </c>
      <c r="D272" s="5" t="s">
        <v>14</v>
      </c>
      <c r="E272" s="5" t="s">
        <v>17</v>
      </c>
      <c r="F272" s="5" t="s">
        <v>18</v>
      </c>
      <c r="G272" s="5" t="s">
        <v>94</v>
      </c>
      <c r="H272" s="4" t="s">
        <v>9</v>
      </c>
      <c r="I272" s="6">
        <v>2829</v>
      </c>
      <c r="J272" s="8"/>
      <c r="K272" s="8">
        <v>149737.28</v>
      </c>
      <c r="L272" s="8">
        <v>4574421.96</v>
      </c>
      <c r="M272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3.2733595918641487E-2</v>
      </c>
      <c r="N272" s="8"/>
      <c r="O272" s="8">
        <v>0</v>
      </c>
      <c r="P272" s="8">
        <v>0</v>
      </c>
      <c r="Q272" s="8">
        <v>0</v>
      </c>
      <c r="R272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272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272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73" spans="2:20" x14ac:dyDescent="0.25">
      <c r="B273" s="5" t="s">
        <v>1118</v>
      </c>
      <c r="C273" s="5" t="s">
        <v>1119</v>
      </c>
      <c r="D273" s="5" t="s">
        <v>14</v>
      </c>
      <c r="E273" s="5" t="s">
        <v>17</v>
      </c>
      <c r="F273" s="5" t="s">
        <v>1117</v>
      </c>
      <c r="G273" s="5" t="s">
        <v>1120</v>
      </c>
      <c r="H273" s="4" t="s">
        <v>9</v>
      </c>
      <c r="I273" s="6">
        <v>2799</v>
      </c>
      <c r="J273" s="8"/>
      <c r="K273" s="8">
        <v>172096.49</v>
      </c>
      <c r="L273" s="8">
        <v>4364625.25</v>
      </c>
      <c r="M273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3.9429843375442142E-2</v>
      </c>
      <c r="N273" s="8">
        <v>-881447.55</v>
      </c>
      <c r="O273" s="8">
        <v>0</v>
      </c>
      <c r="P273" s="8">
        <v>0</v>
      </c>
      <c r="Q273" s="8">
        <v>0</v>
      </c>
      <c r="R273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-881447.55</v>
      </c>
      <c r="S273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273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64376.907839104788</v>
      </c>
    </row>
    <row r="274" spans="2:20" x14ac:dyDescent="0.25">
      <c r="B274" s="5" t="s">
        <v>916</v>
      </c>
      <c r="C274" s="5" t="s">
        <v>917</v>
      </c>
      <c r="D274" s="5" t="s">
        <v>14</v>
      </c>
      <c r="E274" s="5" t="s">
        <v>17</v>
      </c>
      <c r="F274" s="5" t="s">
        <v>774</v>
      </c>
      <c r="G274" s="5" t="s">
        <v>918</v>
      </c>
      <c r="H274" s="4" t="s">
        <v>9</v>
      </c>
      <c r="I274" s="6">
        <v>2790</v>
      </c>
      <c r="J274" s="8"/>
      <c r="K274" s="8">
        <v>398007.22</v>
      </c>
      <c r="L274" s="8">
        <v>5452671.3900000006</v>
      </c>
      <c r="M274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7.2993069182553452E-2</v>
      </c>
      <c r="N274" s="8">
        <v>-278431.62</v>
      </c>
      <c r="O274" s="8">
        <v>0</v>
      </c>
      <c r="P274" s="8">
        <v>0</v>
      </c>
      <c r="Q274" s="8">
        <v>0</v>
      </c>
      <c r="R274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-278431.62</v>
      </c>
      <c r="S274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274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34173.988105425211</v>
      </c>
    </row>
    <row r="275" spans="2:20" x14ac:dyDescent="0.25">
      <c r="B275" s="5" t="s">
        <v>570</v>
      </c>
      <c r="C275" s="5" t="s">
        <v>571</v>
      </c>
      <c r="D275" s="5" t="s">
        <v>14</v>
      </c>
      <c r="E275" s="5" t="s">
        <v>17</v>
      </c>
      <c r="F275" s="5" t="s">
        <v>452</v>
      </c>
      <c r="G275" s="5" t="s">
        <v>572</v>
      </c>
      <c r="H275" s="4" t="s">
        <v>9</v>
      </c>
      <c r="I275" s="6">
        <v>2772</v>
      </c>
      <c r="J275" s="8"/>
      <c r="K275" s="8">
        <v>2523327.85</v>
      </c>
      <c r="L275" s="8">
        <v>8863805.379999999</v>
      </c>
      <c r="M275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0.28467771367064926</v>
      </c>
      <c r="N275" s="8">
        <v>0</v>
      </c>
      <c r="O275" s="8">
        <v>0</v>
      </c>
      <c r="P275" s="8">
        <v>0</v>
      </c>
      <c r="Q275" s="8">
        <v>0</v>
      </c>
      <c r="R275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275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275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76" spans="2:20" x14ac:dyDescent="0.25">
      <c r="B276" s="5" t="s">
        <v>55</v>
      </c>
      <c r="C276" s="5" t="s">
        <v>56</v>
      </c>
      <c r="D276" s="5" t="s">
        <v>14</v>
      </c>
      <c r="E276" s="5" t="s">
        <v>17</v>
      </c>
      <c r="F276" s="5" t="s">
        <v>18</v>
      </c>
      <c r="G276" s="5" t="s">
        <v>57</v>
      </c>
      <c r="H276" s="4" t="s">
        <v>9</v>
      </c>
      <c r="I276" s="6">
        <v>2734</v>
      </c>
      <c r="J276" s="8"/>
      <c r="K276" s="8">
        <v>275513.56</v>
      </c>
      <c r="L276" s="8">
        <v>3526686.09</v>
      </c>
      <c r="M276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7.8122507353638612E-2</v>
      </c>
      <c r="N276" s="8"/>
      <c r="O276" s="8">
        <v>0</v>
      </c>
      <c r="P276" s="8">
        <v>0</v>
      </c>
      <c r="Q276" s="8">
        <v>0</v>
      </c>
      <c r="R276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276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276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77" spans="2:20" x14ac:dyDescent="0.25">
      <c r="B277" s="5" t="s">
        <v>757</v>
      </c>
      <c r="C277" s="5" t="s">
        <v>758</v>
      </c>
      <c r="D277" s="5" t="s">
        <v>14</v>
      </c>
      <c r="E277" s="5" t="s">
        <v>17</v>
      </c>
      <c r="F277" s="5" t="s">
        <v>452</v>
      </c>
      <c r="G277" s="5" t="s">
        <v>759</v>
      </c>
      <c r="H277" s="4" t="s">
        <v>9</v>
      </c>
      <c r="I277" s="6">
        <v>2714</v>
      </c>
      <c r="J277" s="8"/>
      <c r="K277" s="8">
        <v>294503.11</v>
      </c>
      <c r="L277" s="8">
        <v>3774053.1500000004</v>
      </c>
      <c r="M277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7.8033641365119602E-2</v>
      </c>
      <c r="N277" s="8">
        <v>0</v>
      </c>
      <c r="O277" s="8">
        <v>0</v>
      </c>
      <c r="P277" s="8">
        <v>0</v>
      </c>
      <c r="Q277" s="8">
        <v>0</v>
      </c>
      <c r="R277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277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277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78" spans="2:20" x14ac:dyDescent="0.25">
      <c r="B278" s="5" t="s">
        <v>513</v>
      </c>
      <c r="C278" s="5" t="s">
        <v>514</v>
      </c>
      <c r="D278" s="5" t="s">
        <v>14</v>
      </c>
      <c r="E278" s="5" t="s">
        <v>17</v>
      </c>
      <c r="F278" s="5" t="s">
        <v>452</v>
      </c>
      <c r="G278" s="5" t="s">
        <v>515</v>
      </c>
      <c r="H278" s="4" t="s">
        <v>9</v>
      </c>
      <c r="I278" s="6">
        <v>2708</v>
      </c>
      <c r="J278" s="8"/>
      <c r="K278" s="8">
        <v>287184.37</v>
      </c>
      <c r="L278" s="8">
        <v>3414590.1100000003</v>
      </c>
      <c r="M278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8.4105078720561277E-2</v>
      </c>
      <c r="N278" s="8">
        <v>0</v>
      </c>
      <c r="O278" s="8">
        <v>0</v>
      </c>
      <c r="P278" s="8">
        <v>0</v>
      </c>
      <c r="Q278" s="8">
        <v>0</v>
      </c>
      <c r="R278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278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278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79" spans="2:20" x14ac:dyDescent="0.25">
      <c r="B279" s="5" t="s">
        <v>695</v>
      </c>
      <c r="C279" s="5" t="s">
        <v>696</v>
      </c>
      <c r="D279" s="5" t="s">
        <v>14</v>
      </c>
      <c r="E279" s="5" t="s">
        <v>17</v>
      </c>
      <c r="F279" s="5" t="s">
        <v>452</v>
      </c>
      <c r="G279" s="5" t="s">
        <v>697</v>
      </c>
      <c r="H279" s="4" t="s">
        <v>9</v>
      </c>
      <c r="I279" s="6">
        <v>2693</v>
      </c>
      <c r="J279" s="8"/>
      <c r="K279" s="8">
        <v>232010.44</v>
      </c>
      <c r="L279" s="8">
        <v>3876423.6599999997</v>
      </c>
      <c r="M279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5.9851672662631521E-2</v>
      </c>
      <c r="N279" s="8"/>
      <c r="O279" s="8">
        <v>0</v>
      </c>
      <c r="P279" s="8">
        <v>0</v>
      </c>
      <c r="Q279" s="8">
        <v>0</v>
      </c>
      <c r="R279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279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279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80" spans="2:20" x14ac:dyDescent="0.25">
      <c r="B280" s="5" t="s">
        <v>864</v>
      </c>
      <c r="C280" s="5" t="s">
        <v>865</v>
      </c>
      <c r="D280" s="5" t="s">
        <v>14</v>
      </c>
      <c r="E280" s="5" t="s">
        <v>17</v>
      </c>
      <c r="F280" s="5" t="s">
        <v>774</v>
      </c>
      <c r="G280" s="5" t="s">
        <v>866</v>
      </c>
      <c r="H280" s="4" t="s">
        <v>9</v>
      </c>
      <c r="I280" s="6">
        <v>2683</v>
      </c>
      <c r="J280" s="8"/>
      <c r="K280" s="8">
        <v>213951.82</v>
      </c>
      <c r="L280" s="8">
        <v>3155479.54</v>
      </c>
      <c r="M280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6.7803266441081089E-2</v>
      </c>
      <c r="N280" s="8"/>
      <c r="O280" s="8">
        <v>0</v>
      </c>
      <c r="P280" s="8">
        <v>0</v>
      </c>
      <c r="Q280" s="8">
        <v>0</v>
      </c>
      <c r="R280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280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280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81" spans="2:20" x14ac:dyDescent="0.25">
      <c r="B281" s="5" t="s">
        <v>19</v>
      </c>
      <c r="C281" s="5" t="s">
        <v>20</v>
      </c>
      <c r="D281" s="5" t="s">
        <v>14</v>
      </c>
      <c r="E281" s="5" t="s">
        <v>17</v>
      </c>
      <c r="F281" s="5" t="s">
        <v>18</v>
      </c>
      <c r="G281" s="5" t="s">
        <v>22</v>
      </c>
      <c r="H281" s="4" t="s">
        <v>9</v>
      </c>
      <c r="I281" s="6">
        <v>2675</v>
      </c>
      <c r="J281" s="8"/>
      <c r="K281" s="8">
        <v>337819.51</v>
      </c>
      <c r="L281" s="8">
        <v>4238767.2699999996</v>
      </c>
      <c r="M281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7.9697583868528848E-2</v>
      </c>
      <c r="N281" s="8"/>
      <c r="O281" s="8">
        <v>0</v>
      </c>
      <c r="P281" s="8">
        <v>0</v>
      </c>
      <c r="Q281" s="8">
        <v>0</v>
      </c>
      <c r="R281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281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281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82" spans="2:20" x14ac:dyDescent="0.25">
      <c r="B282" s="5" t="s">
        <v>692</v>
      </c>
      <c r="C282" s="5" t="s">
        <v>693</v>
      </c>
      <c r="D282" s="5" t="s">
        <v>14</v>
      </c>
      <c r="E282" s="5" t="s">
        <v>17</v>
      </c>
      <c r="F282" s="5" t="s">
        <v>452</v>
      </c>
      <c r="G282" s="5" t="s">
        <v>694</v>
      </c>
      <c r="H282" s="4" t="s">
        <v>9</v>
      </c>
      <c r="I282" s="6">
        <v>2660</v>
      </c>
      <c r="J282" s="8"/>
      <c r="K282" s="8">
        <v>573100</v>
      </c>
      <c r="L282" s="8">
        <v>4025931.3400000003</v>
      </c>
      <c r="M282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0.14235215447067212</v>
      </c>
      <c r="N282" s="8">
        <v>0</v>
      </c>
      <c r="O282" s="8">
        <v>0</v>
      </c>
      <c r="P282" s="8">
        <v>0</v>
      </c>
      <c r="Q282" s="8">
        <v>0</v>
      </c>
      <c r="R282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282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282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83" spans="2:20" x14ac:dyDescent="0.25">
      <c r="B283" s="5" t="s">
        <v>614</v>
      </c>
      <c r="C283" s="5" t="s">
        <v>615</v>
      </c>
      <c r="D283" s="5" t="s">
        <v>14</v>
      </c>
      <c r="E283" s="5" t="s">
        <v>17</v>
      </c>
      <c r="F283" s="5" t="s">
        <v>452</v>
      </c>
      <c r="G283" s="5" t="s">
        <v>616</v>
      </c>
      <c r="H283" s="4" t="s">
        <v>9</v>
      </c>
      <c r="I283" s="6">
        <v>2618</v>
      </c>
      <c r="J283" s="8" t="s">
        <v>1187</v>
      </c>
      <c r="K283" s="8">
        <v>107103.78</v>
      </c>
      <c r="L283" s="8">
        <v>3039817.49</v>
      </c>
      <c r="M283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3.5233621871160428E-2</v>
      </c>
      <c r="N283" s="8">
        <v>-2810467.06</v>
      </c>
      <c r="O283" s="8">
        <v>0</v>
      </c>
      <c r="P283" s="8">
        <v>0</v>
      </c>
      <c r="Q283" s="8">
        <v>0</v>
      </c>
      <c r="R283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-2810467.06</v>
      </c>
      <c r="S283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283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205263.69255488858</v>
      </c>
    </row>
    <row r="284" spans="2:20" x14ac:dyDescent="0.25">
      <c r="B284" s="5" t="s">
        <v>975</v>
      </c>
      <c r="C284" s="5" t="s">
        <v>976</v>
      </c>
      <c r="D284" s="5" t="s">
        <v>14</v>
      </c>
      <c r="E284" s="5" t="s">
        <v>17</v>
      </c>
      <c r="F284" s="5" t="s">
        <v>774</v>
      </c>
      <c r="G284" s="5" t="s">
        <v>977</v>
      </c>
      <c r="H284" s="4" t="s">
        <v>9</v>
      </c>
      <c r="I284" s="6">
        <v>2610</v>
      </c>
      <c r="J284" s="8"/>
      <c r="K284" s="8">
        <v>205852.61</v>
      </c>
      <c r="L284" s="8">
        <v>2675846.39</v>
      </c>
      <c r="M284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7.692990553168487E-2</v>
      </c>
      <c r="N284" s="8"/>
      <c r="O284" s="8">
        <v>0</v>
      </c>
      <c r="P284" s="8">
        <v>0</v>
      </c>
      <c r="Q284" s="8">
        <v>0</v>
      </c>
      <c r="R284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284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284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85" spans="2:20" x14ac:dyDescent="0.25">
      <c r="B285" s="5" t="s">
        <v>28</v>
      </c>
      <c r="C285" s="5" t="s">
        <v>29</v>
      </c>
      <c r="D285" s="5" t="s">
        <v>14</v>
      </c>
      <c r="E285" s="5" t="s">
        <v>17</v>
      </c>
      <c r="F285" s="5" t="s">
        <v>18</v>
      </c>
      <c r="G285" s="5" t="s">
        <v>31</v>
      </c>
      <c r="H285" s="4" t="s">
        <v>9</v>
      </c>
      <c r="I285" s="6">
        <v>2597</v>
      </c>
      <c r="J285" s="8"/>
      <c r="K285" s="8">
        <v>121270.82</v>
      </c>
      <c r="L285" s="8">
        <v>2467545</v>
      </c>
      <c r="M285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4.9146345861980231E-2</v>
      </c>
      <c r="N285" s="8">
        <v>-394816.93</v>
      </c>
      <c r="O285" s="8">
        <v>0</v>
      </c>
      <c r="P285" s="8">
        <v>0</v>
      </c>
      <c r="Q285" s="8">
        <v>0</v>
      </c>
      <c r="R285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-394816.93</v>
      </c>
      <c r="S285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285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28835.627390340222</v>
      </c>
    </row>
    <row r="286" spans="2:20" x14ac:dyDescent="0.25">
      <c r="B286" s="5" t="s">
        <v>941</v>
      </c>
      <c r="C286" s="5" t="s">
        <v>942</v>
      </c>
      <c r="D286" s="5" t="s">
        <v>14</v>
      </c>
      <c r="E286" s="5" t="s">
        <v>17</v>
      </c>
      <c r="F286" s="5" t="s">
        <v>774</v>
      </c>
      <c r="G286" s="5" t="s">
        <v>188</v>
      </c>
      <c r="H286" s="4" t="s">
        <v>9</v>
      </c>
      <c r="I286" s="6">
        <v>2583</v>
      </c>
      <c r="J286" s="8"/>
      <c r="K286" s="8">
        <v>23500</v>
      </c>
      <c r="L286" s="8">
        <v>5838540.4399999995</v>
      </c>
      <c r="M286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4.0249785441239493E-3</v>
      </c>
      <c r="N286" s="8"/>
      <c r="O286" s="8">
        <v>0</v>
      </c>
      <c r="P286" s="8">
        <v>0</v>
      </c>
      <c r="Q286" s="8">
        <v>0</v>
      </c>
      <c r="R286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286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286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87" spans="2:20" x14ac:dyDescent="0.25">
      <c r="B287" s="5" t="s">
        <v>734</v>
      </c>
      <c r="C287" s="5" t="s">
        <v>735</v>
      </c>
      <c r="D287" s="5" t="s">
        <v>14</v>
      </c>
      <c r="E287" s="5" t="s">
        <v>17</v>
      </c>
      <c r="F287" s="5" t="s">
        <v>452</v>
      </c>
      <c r="G287" s="5" t="s">
        <v>736</v>
      </c>
      <c r="H287" s="4" t="s">
        <v>9</v>
      </c>
      <c r="I287" s="6">
        <v>2578</v>
      </c>
      <c r="J287" s="8"/>
      <c r="K287" s="8">
        <v>197616</v>
      </c>
      <c r="L287" s="8">
        <v>3638493.27</v>
      </c>
      <c r="M287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5.4312591871305015E-2</v>
      </c>
      <c r="N287" s="8">
        <v>-1595057.38</v>
      </c>
      <c r="O287" s="8">
        <v>0</v>
      </c>
      <c r="P287" s="8">
        <v>0</v>
      </c>
      <c r="Q287" s="8">
        <v>0</v>
      </c>
      <c r="R287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-1595057.38</v>
      </c>
      <c r="S287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287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116495.71429445113</v>
      </c>
    </row>
    <row r="288" spans="2:20" x14ac:dyDescent="0.25">
      <c r="B288" s="5" t="s">
        <v>1007</v>
      </c>
      <c r="C288" s="5" t="s">
        <v>1008</v>
      </c>
      <c r="D288" s="5" t="s">
        <v>14</v>
      </c>
      <c r="E288" s="5" t="s">
        <v>17</v>
      </c>
      <c r="F288" s="5" t="s">
        <v>774</v>
      </c>
      <c r="G288" s="5" t="s">
        <v>1009</v>
      </c>
      <c r="H288" s="4" t="s">
        <v>9</v>
      </c>
      <c r="I288" s="6">
        <v>2558</v>
      </c>
      <c r="J288" s="8"/>
      <c r="K288" s="8">
        <v>182296.67</v>
      </c>
      <c r="L288" s="8">
        <v>3195827.51</v>
      </c>
      <c r="M288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5.7042086730143965E-2</v>
      </c>
      <c r="N288" s="8"/>
      <c r="O288" s="8">
        <v>0</v>
      </c>
      <c r="P288" s="8">
        <v>0</v>
      </c>
      <c r="Q288" s="8">
        <v>0</v>
      </c>
      <c r="R288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288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288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89" spans="2:20" x14ac:dyDescent="0.25">
      <c r="B289" s="5" t="s">
        <v>343</v>
      </c>
      <c r="C289" s="5" t="s">
        <v>344</v>
      </c>
      <c r="D289" s="5" t="s">
        <v>14</v>
      </c>
      <c r="E289" s="5" t="s">
        <v>17</v>
      </c>
      <c r="F289" s="5" t="s">
        <v>216</v>
      </c>
      <c r="G289" s="5" t="s">
        <v>345</v>
      </c>
      <c r="H289" s="4" t="s">
        <v>9</v>
      </c>
      <c r="I289" s="6">
        <v>2540</v>
      </c>
      <c r="J289" s="8"/>
      <c r="K289" s="8">
        <v>55000</v>
      </c>
      <c r="L289" s="8">
        <v>2657090.9299999997</v>
      </c>
      <c r="M289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2.0699329247268181E-2</v>
      </c>
      <c r="N289" s="8"/>
      <c r="O289" s="8">
        <v>0</v>
      </c>
      <c r="P289" s="8">
        <v>0</v>
      </c>
      <c r="Q289" s="8">
        <v>0</v>
      </c>
      <c r="R289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289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289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90" spans="2:20" x14ac:dyDescent="0.25">
      <c r="B290" s="5" t="s">
        <v>89</v>
      </c>
      <c r="C290" s="5" t="s">
        <v>90</v>
      </c>
      <c r="D290" s="5" t="s">
        <v>14</v>
      </c>
      <c r="E290" s="5" t="s">
        <v>17</v>
      </c>
      <c r="F290" s="5" t="s">
        <v>18</v>
      </c>
      <c r="G290" s="5" t="s">
        <v>91</v>
      </c>
      <c r="H290" s="4" t="s">
        <v>9</v>
      </c>
      <c r="I290" s="6">
        <v>2454</v>
      </c>
      <c r="J290" s="8"/>
      <c r="K290" s="8">
        <v>278613.2</v>
      </c>
      <c r="L290" s="8">
        <v>3632554.77</v>
      </c>
      <c r="M290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7.6698967432224013E-2</v>
      </c>
      <c r="N290" s="8">
        <v>-544917.55000000005</v>
      </c>
      <c r="O290" s="8">
        <v>0</v>
      </c>
      <c r="P290" s="8">
        <v>0</v>
      </c>
      <c r="Q290" s="8">
        <v>0</v>
      </c>
      <c r="R290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-544917.55000000005</v>
      </c>
      <c r="S290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290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66881.792635970909</v>
      </c>
    </row>
    <row r="291" spans="2:20" x14ac:dyDescent="0.25">
      <c r="B291" s="5" t="s">
        <v>462</v>
      </c>
      <c r="C291" s="5" t="s">
        <v>463</v>
      </c>
      <c r="D291" s="5" t="s">
        <v>14</v>
      </c>
      <c r="E291" s="5" t="s">
        <v>17</v>
      </c>
      <c r="F291" s="5" t="s">
        <v>452</v>
      </c>
      <c r="G291" s="5" t="s">
        <v>464</v>
      </c>
      <c r="H291" s="4" t="s">
        <v>9</v>
      </c>
      <c r="I291" s="6">
        <v>2413</v>
      </c>
      <c r="J291" s="8"/>
      <c r="K291" s="8" t="s">
        <v>1186</v>
      </c>
      <c r="L291" s="8">
        <v>4111359.48</v>
      </c>
      <c r="M291" s="9" t="str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/>
      </c>
      <c r="N291" s="8"/>
      <c r="O291" s="8">
        <v>0</v>
      </c>
      <c r="P291" s="8">
        <v>0</v>
      </c>
      <c r="Q291" s="8">
        <v>0</v>
      </c>
      <c r="R291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291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291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92" spans="2:20" x14ac:dyDescent="0.25">
      <c r="B292" s="5" t="s">
        <v>545</v>
      </c>
      <c r="C292" s="5" t="s">
        <v>546</v>
      </c>
      <c r="D292" s="5" t="s">
        <v>14</v>
      </c>
      <c r="E292" s="5" t="s">
        <v>17</v>
      </c>
      <c r="F292" s="5" t="s">
        <v>452</v>
      </c>
      <c r="G292" s="5" t="s">
        <v>547</v>
      </c>
      <c r="H292" s="4" t="s">
        <v>9</v>
      </c>
      <c r="I292" s="6">
        <v>2409</v>
      </c>
      <c r="J292" s="8" t="s">
        <v>1187</v>
      </c>
      <c r="K292" s="8">
        <v>225577.81</v>
      </c>
      <c r="L292" s="8">
        <v>4243190.03</v>
      </c>
      <c r="M292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5.3162316183138277E-2</v>
      </c>
      <c r="N292" s="8">
        <v>-995546.71</v>
      </c>
      <c r="O292" s="8">
        <v>144329</v>
      </c>
      <c r="P292" s="8">
        <v>0</v>
      </c>
      <c r="Q292" s="8">
        <v>0</v>
      </c>
      <c r="R292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-851217.71</v>
      </c>
      <c r="S292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292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62169.058235721248</v>
      </c>
    </row>
    <row r="293" spans="2:20" x14ac:dyDescent="0.25">
      <c r="B293" s="5" t="s">
        <v>1076</v>
      </c>
      <c r="C293" s="5" t="s">
        <v>1077</v>
      </c>
      <c r="D293" s="5" t="s">
        <v>14</v>
      </c>
      <c r="E293" s="5" t="s">
        <v>17</v>
      </c>
      <c r="F293" s="5" t="s">
        <v>1054</v>
      </c>
      <c r="G293" s="5" t="s">
        <v>1078</v>
      </c>
      <c r="H293" s="4" t="s">
        <v>9</v>
      </c>
      <c r="I293" s="6">
        <v>2392</v>
      </c>
      <c r="J293" s="8"/>
      <c r="K293" s="8">
        <v>33000</v>
      </c>
      <c r="L293" s="8">
        <v>3334980.33</v>
      </c>
      <c r="M293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9.895110835631226E-3</v>
      </c>
      <c r="N293" s="8"/>
      <c r="O293" s="8">
        <v>0</v>
      </c>
      <c r="P293" s="8">
        <v>0</v>
      </c>
      <c r="Q293" s="8">
        <v>0</v>
      </c>
      <c r="R293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293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293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94" spans="2:20" x14ac:dyDescent="0.25">
      <c r="B294" s="5" t="s">
        <v>957</v>
      </c>
      <c r="C294" s="5" t="s">
        <v>958</v>
      </c>
      <c r="D294" s="5" t="s">
        <v>14</v>
      </c>
      <c r="E294" s="5" t="s">
        <v>17</v>
      </c>
      <c r="F294" s="5" t="s">
        <v>774</v>
      </c>
      <c r="G294" s="5" t="s">
        <v>959</v>
      </c>
      <c r="H294" s="4" t="s">
        <v>9</v>
      </c>
      <c r="I294" s="6">
        <v>2370</v>
      </c>
      <c r="J294" s="8"/>
      <c r="K294" s="8">
        <v>142015.34</v>
      </c>
      <c r="L294" s="8">
        <v>3628664.1599999997</v>
      </c>
      <c r="M294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3.913708564310895E-2</v>
      </c>
      <c r="N294" s="8"/>
      <c r="O294" s="8">
        <v>0</v>
      </c>
      <c r="P294" s="8">
        <v>0</v>
      </c>
      <c r="Q294" s="8">
        <v>0</v>
      </c>
      <c r="R294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294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294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95" spans="2:20" x14ac:dyDescent="0.25">
      <c r="B295" s="5" t="s">
        <v>596</v>
      </c>
      <c r="C295" s="5" t="s">
        <v>597</v>
      </c>
      <c r="D295" s="5" t="s">
        <v>14</v>
      </c>
      <c r="E295" s="5" t="s">
        <v>17</v>
      </c>
      <c r="F295" s="5" t="s">
        <v>452</v>
      </c>
      <c r="G295" s="5" t="s">
        <v>598</v>
      </c>
      <c r="H295" s="4" t="s">
        <v>9</v>
      </c>
      <c r="I295" s="6">
        <v>2353</v>
      </c>
      <c r="J295" s="8"/>
      <c r="K295" s="8">
        <v>119437.91</v>
      </c>
      <c r="L295" s="8">
        <v>2397792.56</v>
      </c>
      <c r="M295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4.981161089264536E-2</v>
      </c>
      <c r="N295" s="8"/>
      <c r="O295" s="8">
        <v>0</v>
      </c>
      <c r="P295" s="8">
        <v>0</v>
      </c>
      <c r="Q295" s="8">
        <v>0</v>
      </c>
      <c r="R295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295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295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96" spans="2:20" x14ac:dyDescent="0.25">
      <c r="B296" s="5" t="s">
        <v>503</v>
      </c>
      <c r="C296" s="5" t="s">
        <v>504</v>
      </c>
      <c r="D296" s="5" t="s">
        <v>14</v>
      </c>
      <c r="E296" s="5" t="s">
        <v>17</v>
      </c>
      <c r="F296" s="5" t="s">
        <v>452</v>
      </c>
      <c r="G296" s="5" t="s">
        <v>505</v>
      </c>
      <c r="H296" s="4" t="s">
        <v>9</v>
      </c>
      <c r="I296" s="6">
        <v>2298</v>
      </c>
      <c r="J296" s="8"/>
      <c r="K296" s="8">
        <v>20000</v>
      </c>
      <c r="L296" s="8">
        <v>3135191.1999999997</v>
      </c>
      <c r="M296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6.3791962672005466E-3</v>
      </c>
      <c r="N296" s="8"/>
      <c r="O296" s="8">
        <v>0</v>
      </c>
      <c r="P296" s="8">
        <v>0</v>
      </c>
      <c r="Q296" s="8">
        <v>0</v>
      </c>
      <c r="R296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296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296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97" spans="2:20" x14ac:dyDescent="0.25">
      <c r="B297" s="5" t="s">
        <v>890</v>
      </c>
      <c r="C297" s="5" t="s">
        <v>891</v>
      </c>
      <c r="D297" s="5" t="s">
        <v>14</v>
      </c>
      <c r="E297" s="5" t="s">
        <v>17</v>
      </c>
      <c r="F297" s="5" t="s">
        <v>774</v>
      </c>
      <c r="G297" s="5" t="s">
        <v>892</v>
      </c>
      <c r="H297" s="4" t="s">
        <v>9</v>
      </c>
      <c r="I297" s="6">
        <v>2270</v>
      </c>
      <c r="J297" s="8"/>
      <c r="K297" s="8" t="s">
        <v>1186</v>
      </c>
      <c r="L297" s="8">
        <v>2679602.6799999997</v>
      </c>
      <c r="M297" s="9" t="str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/>
      </c>
      <c r="N297" s="8">
        <v>-682965.46</v>
      </c>
      <c r="O297" s="8">
        <v>0</v>
      </c>
      <c r="P297" s="8">
        <v>0</v>
      </c>
      <c r="Q297" s="8">
        <v>0</v>
      </c>
      <c r="R297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-682965.46</v>
      </c>
      <c r="S297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297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98" spans="2:20" x14ac:dyDescent="0.25">
      <c r="B298" s="5" t="s">
        <v>126</v>
      </c>
      <c r="C298" s="5" t="s">
        <v>127</v>
      </c>
      <c r="D298" s="5" t="s">
        <v>14</v>
      </c>
      <c r="E298" s="5" t="s">
        <v>17</v>
      </c>
      <c r="F298" s="5" t="s">
        <v>18</v>
      </c>
      <c r="G298" s="5" t="s">
        <v>128</v>
      </c>
      <c r="H298" s="4" t="s">
        <v>9</v>
      </c>
      <c r="I298" s="6">
        <v>2251</v>
      </c>
      <c r="J298" s="8"/>
      <c r="K298" s="8" t="s">
        <v>1186</v>
      </c>
      <c r="L298" s="8">
        <v>3986042.4699999997</v>
      </c>
      <c r="M298" s="9" t="str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/>
      </c>
      <c r="N298" s="8"/>
      <c r="O298" s="8">
        <v>0</v>
      </c>
      <c r="P298" s="8">
        <v>0</v>
      </c>
      <c r="Q298" s="8">
        <v>0</v>
      </c>
      <c r="R298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298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298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299" spans="2:20" x14ac:dyDescent="0.25">
      <c r="B299" s="5" t="s">
        <v>506</v>
      </c>
      <c r="C299" s="5" t="s">
        <v>507</v>
      </c>
      <c r="D299" s="5" t="s">
        <v>14</v>
      </c>
      <c r="E299" s="5" t="s">
        <v>17</v>
      </c>
      <c r="F299" s="5" t="s">
        <v>452</v>
      </c>
      <c r="G299" s="5" t="s">
        <v>508</v>
      </c>
      <c r="H299" s="4" t="s">
        <v>9</v>
      </c>
      <c r="I299" s="6">
        <v>2191</v>
      </c>
      <c r="J299" s="8"/>
      <c r="K299" s="8">
        <v>267174.17</v>
      </c>
      <c r="L299" s="8">
        <v>3757885.86</v>
      </c>
      <c r="M299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7.109693587127737E-2</v>
      </c>
      <c r="N299" s="8">
        <v>-252187.01</v>
      </c>
      <c r="O299" s="8">
        <v>0</v>
      </c>
      <c r="P299" s="8">
        <v>0</v>
      </c>
      <c r="Q299" s="8">
        <v>0</v>
      </c>
      <c r="R299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-252187.01</v>
      </c>
      <c r="S299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299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30952.791497182501</v>
      </c>
    </row>
    <row r="300" spans="2:20" x14ac:dyDescent="0.25">
      <c r="B300" s="5" t="s">
        <v>623</v>
      </c>
      <c r="C300" s="5" t="s">
        <v>624</v>
      </c>
      <c r="D300" s="5" t="s">
        <v>14</v>
      </c>
      <c r="E300" s="5" t="s">
        <v>17</v>
      </c>
      <c r="F300" s="5" t="s">
        <v>452</v>
      </c>
      <c r="G300" s="5" t="s">
        <v>625</v>
      </c>
      <c r="H300" s="4" t="s">
        <v>9</v>
      </c>
      <c r="I300" s="6">
        <v>2100</v>
      </c>
      <c r="J300" s="8"/>
      <c r="K300" s="8">
        <v>220683.86</v>
      </c>
      <c r="L300" s="8">
        <v>4430933.0299999993</v>
      </c>
      <c r="M300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4.980527995025915E-2</v>
      </c>
      <c r="N300" s="8">
        <v>-1484140.77</v>
      </c>
      <c r="O300" s="8">
        <v>0</v>
      </c>
      <c r="P300" s="8">
        <v>0</v>
      </c>
      <c r="Q300" s="8">
        <v>0</v>
      </c>
      <c r="R300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-1484140.77</v>
      </c>
      <c r="S300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300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108394.87110781351</v>
      </c>
    </row>
    <row r="301" spans="2:20" x14ac:dyDescent="0.25">
      <c r="B301" s="5" t="s">
        <v>642</v>
      </c>
      <c r="C301" s="5" t="s">
        <v>643</v>
      </c>
      <c r="D301" s="5" t="s">
        <v>14</v>
      </c>
      <c r="E301" s="5" t="s">
        <v>17</v>
      </c>
      <c r="F301" s="5" t="s">
        <v>452</v>
      </c>
      <c r="G301" s="5" t="s">
        <v>644</v>
      </c>
      <c r="H301" s="4" t="s">
        <v>9</v>
      </c>
      <c r="I301" s="6">
        <v>2092</v>
      </c>
      <c r="J301" s="8"/>
      <c r="K301" s="8">
        <v>83197.88</v>
      </c>
      <c r="L301" s="8">
        <v>2520210.6</v>
      </c>
      <c r="M301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3.3012272863228179E-2</v>
      </c>
      <c r="N301" s="8"/>
      <c r="O301" s="8">
        <v>0</v>
      </c>
      <c r="P301" s="8">
        <v>0</v>
      </c>
      <c r="Q301" s="8">
        <v>0</v>
      </c>
      <c r="R301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301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301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02" spans="2:20" x14ac:dyDescent="0.25">
      <c r="B302" s="5" t="s">
        <v>39</v>
      </c>
      <c r="C302" s="5" t="s">
        <v>40</v>
      </c>
      <c r="D302" s="5" t="s">
        <v>14</v>
      </c>
      <c r="E302" s="5" t="s">
        <v>17</v>
      </c>
      <c r="F302" s="5" t="s">
        <v>18</v>
      </c>
      <c r="G302" s="5" t="s">
        <v>42</v>
      </c>
      <c r="H302" s="4" t="s">
        <v>9</v>
      </c>
      <c r="I302" s="6">
        <v>1984</v>
      </c>
      <c r="J302" s="8"/>
      <c r="K302" s="8">
        <v>231252.35</v>
      </c>
      <c r="L302" s="8">
        <v>4236327.1400000006</v>
      </c>
      <c r="M302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5.4587934868504981E-2</v>
      </c>
      <c r="N302" s="8">
        <v>-662883.80000000005</v>
      </c>
      <c r="O302" s="8">
        <v>0</v>
      </c>
      <c r="P302" s="8">
        <v>0</v>
      </c>
      <c r="Q302" s="8">
        <v>0</v>
      </c>
      <c r="R302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-662883.80000000005</v>
      </c>
      <c r="S302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302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48414.008639125001</v>
      </c>
    </row>
    <row r="303" spans="2:20" x14ac:dyDescent="0.25">
      <c r="B303" s="5" t="s">
        <v>677</v>
      </c>
      <c r="C303" s="5" t="s">
        <v>678</v>
      </c>
      <c r="D303" s="5" t="s">
        <v>14</v>
      </c>
      <c r="E303" s="5" t="s">
        <v>17</v>
      </c>
      <c r="F303" s="5" t="s">
        <v>452</v>
      </c>
      <c r="G303" s="5" t="s">
        <v>679</v>
      </c>
      <c r="H303" s="4" t="s">
        <v>9</v>
      </c>
      <c r="I303" s="6">
        <v>1957</v>
      </c>
      <c r="J303" s="8"/>
      <c r="K303" s="8">
        <v>50000</v>
      </c>
      <c r="L303" s="8">
        <v>2582869.7999999998</v>
      </c>
      <c r="M303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1.9358312215350539E-2</v>
      </c>
      <c r="N303" s="8"/>
      <c r="O303" s="8">
        <v>0</v>
      </c>
      <c r="P303" s="8">
        <v>0</v>
      </c>
      <c r="Q303" s="8">
        <v>0</v>
      </c>
      <c r="R303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303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303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04" spans="2:20" x14ac:dyDescent="0.25">
      <c r="B304" s="5" t="s">
        <v>731</v>
      </c>
      <c r="C304" s="5" t="s">
        <v>732</v>
      </c>
      <c r="D304" s="5" t="s">
        <v>14</v>
      </c>
      <c r="E304" s="5" t="s">
        <v>17</v>
      </c>
      <c r="F304" s="5" t="s">
        <v>452</v>
      </c>
      <c r="G304" s="5" t="s">
        <v>733</v>
      </c>
      <c r="H304" s="4" t="s">
        <v>9</v>
      </c>
      <c r="I304" s="6">
        <v>1943</v>
      </c>
      <c r="J304" s="8"/>
      <c r="K304" s="8">
        <v>0</v>
      </c>
      <c r="L304" s="8">
        <v>3142143.98</v>
      </c>
      <c r="M304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</v>
      </c>
      <c r="N304" s="8">
        <v>-287786.40999999997</v>
      </c>
      <c r="O304" s="8">
        <v>0</v>
      </c>
      <c r="P304" s="8">
        <v>0</v>
      </c>
      <c r="Q304" s="8">
        <v>0</v>
      </c>
      <c r="R304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-287786.40999999997</v>
      </c>
      <c r="S304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304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05" spans="2:20" x14ac:dyDescent="0.25">
      <c r="B305" s="5" t="s">
        <v>931</v>
      </c>
      <c r="C305" s="5" t="s">
        <v>932</v>
      </c>
      <c r="D305" s="5" t="s">
        <v>14</v>
      </c>
      <c r="E305" s="5" t="s">
        <v>17</v>
      </c>
      <c r="F305" s="5" t="s">
        <v>774</v>
      </c>
      <c r="G305" s="5" t="s">
        <v>933</v>
      </c>
      <c r="H305" s="4" t="s">
        <v>9</v>
      </c>
      <c r="I305" s="6">
        <v>1935</v>
      </c>
      <c r="J305" s="8"/>
      <c r="K305" s="8">
        <v>161858.70000000001</v>
      </c>
      <c r="L305" s="8">
        <v>3017098.56</v>
      </c>
      <c r="M305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5.3647137069330608E-2</v>
      </c>
      <c r="N305" s="8"/>
      <c r="O305" s="8">
        <v>0</v>
      </c>
      <c r="P305" s="8">
        <v>0</v>
      </c>
      <c r="Q305" s="8">
        <v>0</v>
      </c>
      <c r="R305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305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305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06" spans="2:20" x14ac:dyDescent="0.25">
      <c r="B306" s="5" t="s">
        <v>775</v>
      </c>
      <c r="C306" s="5" t="s">
        <v>776</v>
      </c>
      <c r="D306" s="5" t="s">
        <v>14</v>
      </c>
      <c r="E306" s="5" t="s">
        <v>17</v>
      </c>
      <c r="F306" s="5" t="s">
        <v>774</v>
      </c>
      <c r="G306" s="5" t="s">
        <v>777</v>
      </c>
      <c r="H306" s="4" t="s">
        <v>9</v>
      </c>
      <c r="I306" s="6">
        <v>1909</v>
      </c>
      <c r="J306" s="8"/>
      <c r="K306" s="8">
        <v>12857.53</v>
      </c>
      <c r="L306" s="8">
        <v>2494679.9299999997</v>
      </c>
      <c r="M306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5.1539798133542532E-3</v>
      </c>
      <c r="N306" s="8"/>
      <c r="O306" s="8">
        <v>0</v>
      </c>
      <c r="P306" s="8">
        <v>0</v>
      </c>
      <c r="Q306" s="8">
        <v>0</v>
      </c>
      <c r="R306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306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306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07" spans="2:20" x14ac:dyDescent="0.25">
      <c r="B307" s="5" t="s">
        <v>414</v>
      </c>
      <c r="C307" s="5" t="s">
        <v>415</v>
      </c>
      <c r="D307" s="5" t="s">
        <v>14</v>
      </c>
      <c r="E307" s="5" t="s">
        <v>17</v>
      </c>
      <c r="F307" s="5" t="s">
        <v>392</v>
      </c>
      <c r="G307" s="5" t="s">
        <v>417</v>
      </c>
      <c r="H307" s="4" t="s">
        <v>9</v>
      </c>
      <c r="I307" s="6">
        <v>1903</v>
      </c>
      <c r="J307" s="8"/>
      <c r="K307" s="8" t="s">
        <v>1186</v>
      </c>
      <c r="L307" s="8">
        <v>2534162.2199999997</v>
      </c>
      <c r="M307" s="9" t="str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/>
      </c>
      <c r="N307" s="8">
        <v>-505216.84</v>
      </c>
      <c r="O307" s="8">
        <v>0</v>
      </c>
      <c r="P307" s="8">
        <v>0</v>
      </c>
      <c r="Q307" s="8">
        <v>0</v>
      </c>
      <c r="R307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-505216.84</v>
      </c>
      <c r="S307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307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08" spans="2:20" x14ac:dyDescent="0.25">
      <c r="B308" s="5" t="s">
        <v>795</v>
      </c>
      <c r="C308" s="5" t="s">
        <v>796</v>
      </c>
      <c r="D308" s="5" t="s">
        <v>14</v>
      </c>
      <c r="E308" s="5" t="s">
        <v>17</v>
      </c>
      <c r="F308" s="5" t="s">
        <v>774</v>
      </c>
      <c r="G308" s="5" t="s">
        <v>798</v>
      </c>
      <c r="H308" s="4" t="s">
        <v>9</v>
      </c>
      <c r="I308" s="6">
        <v>1898</v>
      </c>
      <c r="J308" s="8" t="s">
        <v>1187</v>
      </c>
      <c r="K308" s="8">
        <v>101722.85</v>
      </c>
      <c r="L308" s="8">
        <v>2226411.33</v>
      </c>
      <c r="M308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4.5689153944433084E-2</v>
      </c>
      <c r="N308" s="8">
        <v>-1772103.09</v>
      </c>
      <c r="O308" s="8">
        <v>0</v>
      </c>
      <c r="P308" s="8">
        <v>0</v>
      </c>
      <c r="Q308" s="8">
        <v>0</v>
      </c>
      <c r="R308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-1772103.09</v>
      </c>
      <c r="S308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308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129426.32526044552</v>
      </c>
    </row>
    <row r="309" spans="2:20" x14ac:dyDescent="0.25">
      <c r="B309" s="5" t="s">
        <v>1183</v>
      </c>
      <c r="C309" s="5" t="s">
        <v>1184</v>
      </c>
      <c r="D309" s="5" t="s">
        <v>14</v>
      </c>
      <c r="E309" s="5" t="s">
        <v>17</v>
      </c>
      <c r="F309" s="5" t="s">
        <v>1117</v>
      </c>
      <c r="G309" s="5" t="s">
        <v>1185</v>
      </c>
      <c r="H309" s="4" t="s">
        <v>9</v>
      </c>
      <c r="I309" s="6">
        <v>1888</v>
      </c>
      <c r="J309" s="8"/>
      <c r="K309" s="8">
        <v>147585.35</v>
      </c>
      <c r="L309" s="8">
        <v>2098160.04</v>
      </c>
      <c r="M309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7.0340368316231972E-2</v>
      </c>
      <c r="N309" s="8"/>
      <c r="O309" s="8">
        <v>0</v>
      </c>
      <c r="P309" s="8">
        <v>0</v>
      </c>
      <c r="Q309" s="8">
        <v>0</v>
      </c>
      <c r="R309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309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309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10" spans="2:20" x14ac:dyDescent="0.25">
      <c r="B310" s="5" t="s">
        <v>1059</v>
      </c>
      <c r="C310" s="5" t="s">
        <v>1060</v>
      </c>
      <c r="D310" s="5" t="s">
        <v>14</v>
      </c>
      <c r="E310" s="5" t="s">
        <v>17</v>
      </c>
      <c r="F310" s="5" t="s">
        <v>1054</v>
      </c>
      <c r="G310" s="5" t="s">
        <v>1062</v>
      </c>
      <c r="H310" s="4" t="s">
        <v>9</v>
      </c>
      <c r="I310" s="6">
        <v>1867</v>
      </c>
      <c r="J310" s="8"/>
      <c r="K310" s="8">
        <v>204253.22</v>
      </c>
      <c r="L310" s="8">
        <v>4281384.75</v>
      </c>
      <c r="M310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4.7707279753355501E-2</v>
      </c>
      <c r="N310" s="8">
        <v>-299670.42</v>
      </c>
      <c r="O310" s="8">
        <v>0</v>
      </c>
      <c r="P310" s="8">
        <v>0</v>
      </c>
      <c r="Q310" s="8">
        <v>0</v>
      </c>
      <c r="R310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-299670.42</v>
      </c>
      <c r="S310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310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21886.56036362665</v>
      </c>
    </row>
    <row r="311" spans="2:20" x14ac:dyDescent="0.25">
      <c r="B311" s="5" t="s">
        <v>186</v>
      </c>
      <c r="C311" s="5" t="s">
        <v>187</v>
      </c>
      <c r="D311" s="5" t="s">
        <v>14</v>
      </c>
      <c r="E311" s="5" t="s">
        <v>17</v>
      </c>
      <c r="F311" s="5" t="s">
        <v>148</v>
      </c>
      <c r="G311" s="5" t="s">
        <v>189</v>
      </c>
      <c r="H311" s="4" t="s">
        <v>9</v>
      </c>
      <c r="I311" s="6">
        <v>1857</v>
      </c>
      <c r="J311" s="8"/>
      <c r="K311" s="8">
        <v>40000</v>
      </c>
      <c r="L311" s="8">
        <v>2449776</v>
      </c>
      <c r="M311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1.6328023460104108E-2</v>
      </c>
      <c r="N311" s="8"/>
      <c r="O311" s="8">
        <v>0</v>
      </c>
      <c r="P311" s="8">
        <v>0</v>
      </c>
      <c r="Q311" s="8">
        <v>0</v>
      </c>
      <c r="R311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311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311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12" spans="2:20" x14ac:dyDescent="0.25">
      <c r="B312" s="5" t="s">
        <v>689</v>
      </c>
      <c r="C312" s="5" t="s">
        <v>690</v>
      </c>
      <c r="D312" s="5" t="s">
        <v>14</v>
      </c>
      <c r="E312" s="5" t="s">
        <v>17</v>
      </c>
      <c r="F312" s="5" t="s">
        <v>452</v>
      </c>
      <c r="G312" s="5" t="s">
        <v>691</v>
      </c>
      <c r="H312" s="4" t="s">
        <v>9</v>
      </c>
      <c r="I312" s="6">
        <v>1848</v>
      </c>
      <c r="J312" s="8"/>
      <c r="K312" s="8">
        <v>190250</v>
      </c>
      <c r="L312" s="8">
        <v>2987148.3200000003</v>
      </c>
      <c r="M312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6.3689505715605041E-2</v>
      </c>
      <c r="N312" s="8"/>
      <c r="O312" s="8">
        <v>0</v>
      </c>
      <c r="P312" s="8">
        <v>0</v>
      </c>
      <c r="Q312" s="8">
        <v>0</v>
      </c>
      <c r="R312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312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312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13" spans="2:20" x14ac:dyDescent="0.25">
      <c r="B313" s="5" t="s">
        <v>1004</v>
      </c>
      <c r="C313" s="5" t="s">
        <v>1005</v>
      </c>
      <c r="D313" s="5" t="s">
        <v>14</v>
      </c>
      <c r="E313" s="5" t="s">
        <v>17</v>
      </c>
      <c r="F313" s="5" t="s">
        <v>774</v>
      </c>
      <c r="G313" s="5" t="s">
        <v>1006</v>
      </c>
      <c r="H313" s="4" t="s">
        <v>9</v>
      </c>
      <c r="I313" s="6">
        <v>1845</v>
      </c>
      <c r="J313" s="8"/>
      <c r="K313" s="8">
        <v>91467.69</v>
      </c>
      <c r="L313" s="8">
        <v>2640959.66</v>
      </c>
      <c r="M313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3.4634262455943761E-2</v>
      </c>
      <c r="N313" s="8">
        <v>-186726.05</v>
      </c>
      <c r="O313" s="8">
        <v>0</v>
      </c>
      <c r="P313" s="8">
        <v>0</v>
      </c>
      <c r="Q313" s="8">
        <v>0</v>
      </c>
      <c r="R313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-186726.05</v>
      </c>
      <c r="S313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313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13637.618837343267</v>
      </c>
    </row>
    <row r="314" spans="2:20" x14ac:dyDescent="0.25">
      <c r="B314" s="5" t="s">
        <v>455</v>
      </c>
      <c r="C314" s="5" t="s">
        <v>456</v>
      </c>
      <c r="D314" s="5" t="s">
        <v>14</v>
      </c>
      <c r="E314" s="5" t="s">
        <v>17</v>
      </c>
      <c r="F314" s="5" t="s">
        <v>452</v>
      </c>
      <c r="G314" s="5" t="s">
        <v>457</v>
      </c>
      <c r="H314" s="4" t="s">
        <v>9</v>
      </c>
      <c r="I314" s="6">
        <v>1822</v>
      </c>
      <c r="J314" s="8"/>
      <c r="K314" s="8">
        <v>122323</v>
      </c>
      <c r="L314" s="8">
        <v>2854631.3099999996</v>
      </c>
      <c r="M314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4.285071755903918E-2</v>
      </c>
      <c r="N314" s="8">
        <v>-263052.28999999998</v>
      </c>
      <c r="O314" s="8">
        <v>0</v>
      </c>
      <c r="P314" s="8">
        <v>0</v>
      </c>
      <c r="Q314" s="8">
        <v>0</v>
      </c>
      <c r="R314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-263052.28999999998</v>
      </c>
      <c r="S314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314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19212.139202378476</v>
      </c>
    </row>
    <row r="315" spans="2:20" x14ac:dyDescent="0.25">
      <c r="B315" s="5" t="s">
        <v>893</v>
      </c>
      <c r="C315" s="5" t="s">
        <v>894</v>
      </c>
      <c r="D315" s="5" t="s">
        <v>14</v>
      </c>
      <c r="E315" s="5" t="s">
        <v>17</v>
      </c>
      <c r="F315" s="5" t="s">
        <v>774</v>
      </c>
      <c r="G315" s="5" t="s">
        <v>895</v>
      </c>
      <c r="H315" s="4" t="s">
        <v>9</v>
      </c>
      <c r="I315" s="6">
        <v>1791</v>
      </c>
      <c r="J315" s="8"/>
      <c r="K315" s="8" t="s">
        <v>1186</v>
      </c>
      <c r="L315" s="8">
        <v>2087854.1800000002</v>
      </c>
      <c r="M315" s="9" t="str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/>
      </c>
      <c r="N315" s="8"/>
      <c r="O315" s="8">
        <v>0</v>
      </c>
      <c r="P315" s="8">
        <v>0</v>
      </c>
      <c r="Q315" s="8">
        <v>0</v>
      </c>
      <c r="R315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315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315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16" spans="2:20" x14ac:dyDescent="0.25">
      <c r="B316" s="5" t="s">
        <v>887</v>
      </c>
      <c r="C316" s="5" t="s">
        <v>888</v>
      </c>
      <c r="D316" s="5" t="s">
        <v>14</v>
      </c>
      <c r="E316" s="5" t="s">
        <v>17</v>
      </c>
      <c r="F316" s="5" t="s">
        <v>774</v>
      </c>
      <c r="G316" s="5" t="s">
        <v>889</v>
      </c>
      <c r="H316" s="4" t="s">
        <v>9</v>
      </c>
      <c r="I316" s="6">
        <v>1783</v>
      </c>
      <c r="J316" s="8"/>
      <c r="K316" s="8">
        <v>60867.3</v>
      </c>
      <c r="L316" s="8">
        <v>2955345.76</v>
      </c>
      <c r="M316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2.059566119938535E-2</v>
      </c>
      <c r="N316" s="8"/>
      <c r="O316" s="8">
        <v>0</v>
      </c>
      <c r="P316" s="8">
        <v>0</v>
      </c>
      <c r="Q316" s="8">
        <v>0</v>
      </c>
      <c r="R316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316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316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17" spans="2:20" x14ac:dyDescent="0.25">
      <c r="B317" s="5" t="s">
        <v>82</v>
      </c>
      <c r="C317" s="5" t="s">
        <v>83</v>
      </c>
      <c r="D317" s="5" t="s">
        <v>14</v>
      </c>
      <c r="E317" s="5" t="s">
        <v>17</v>
      </c>
      <c r="F317" s="5" t="s">
        <v>18</v>
      </c>
      <c r="G317" s="5" t="s">
        <v>85</v>
      </c>
      <c r="H317" s="4" t="s">
        <v>9</v>
      </c>
      <c r="I317" s="6">
        <v>1745</v>
      </c>
      <c r="J317" s="8"/>
      <c r="K317" s="8">
        <v>38271</v>
      </c>
      <c r="L317" s="8">
        <v>2263860.8200000003</v>
      </c>
      <c r="M317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1.6905191194571755E-2</v>
      </c>
      <c r="N317" s="8"/>
      <c r="O317" s="8">
        <v>0</v>
      </c>
      <c r="P317" s="8">
        <v>0</v>
      </c>
      <c r="Q317" s="8">
        <v>0</v>
      </c>
      <c r="R317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317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317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18" spans="2:20" x14ac:dyDescent="0.25">
      <c r="B318" s="5" t="s">
        <v>728</v>
      </c>
      <c r="C318" s="5" t="s">
        <v>729</v>
      </c>
      <c r="D318" s="5" t="s">
        <v>14</v>
      </c>
      <c r="E318" s="5" t="s">
        <v>17</v>
      </c>
      <c r="F318" s="5" t="s">
        <v>452</v>
      </c>
      <c r="G318" s="5" t="s">
        <v>730</v>
      </c>
      <c r="H318" s="4" t="s">
        <v>9</v>
      </c>
      <c r="I318" s="6">
        <v>1731</v>
      </c>
      <c r="J318" s="8"/>
      <c r="K318" s="8">
        <v>256015.66</v>
      </c>
      <c r="L318" s="8">
        <v>1930923.3900000001</v>
      </c>
      <c r="M318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0.13258716597762069</v>
      </c>
      <c r="N318" s="8">
        <v>-196647.67999999999</v>
      </c>
      <c r="O318" s="8">
        <v>47316</v>
      </c>
      <c r="P318" s="8">
        <v>0</v>
      </c>
      <c r="Q318" s="8">
        <v>0</v>
      </c>
      <c r="R318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-149331.68</v>
      </c>
      <c r="S318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318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10932.569833852693</v>
      </c>
    </row>
    <row r="319" spans="2:20" x14ac:dyDescent="0.25">
      <c r="B319" s="5" t="s">
        <v>169</v>
      </c>
      <c r="C319" s="5" t="s">
        <v>170</v>
      </c>
      <c r="D319" s="5" t="s">
        <v>14</v>
      </c>
      <c r="E319" s="5" t="s">
        <v>17</v>
      </c>
      <c r="F319" s="5" t="s">
        <v>148</v>
      </c>
      <c r="G319" s="5" t="s">
        <v>171</v>
      </c>
      <c r="H319" s="4" t="s">
        <v>9</v>
      </c>
      <c r="I319" s="6">
        <v>1728</v>
      </c>
      <c r="J319" s="8"/>
      <c r="K319" s="8">
        <v>144086.07999999999</v>
      </c>
      <c r="L319" s="8">
        <v>2150780.66</v>
      </c>
      <c r="M319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6.6992456590157345E-2</v>
      </c>
      <c r="N319" s="8"/>
      <c r="O319" s="8">
        <v>0</v>
      </c>
      <c r="P319" s="8">
        <v>0</v>
      </c>
      <c r="Q319" s="8">
        <v>0</v>
      </c>
      <c r="R319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319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319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20" spans="2:20" x14ac:dyDescent="0.25">
      <c r="B320" s="5" t="s">
        <v>560</v>
      </c>
      <c r="C320" s="5" t="s">
        <v>561</v>
      </c>
      <c r="D320" s="5" t="s">
        <v>14</v>
      </c>
      <c r="E320" s="5" t="s">
        <v>17</v>
      </c>
      <c r="F320" s="5" t="s">
        <v>452</v>
      </c>
      <c r="G320" s="5" t="s">
        <v>562</v>
      </c>
      <c r="H320" s="4" t="s">
        <v>9</v>
      </c>
      <c r="I320" s="6">
        <v>1626</v>
      </c>
      <c r="J320" s="8" t="s">
        <v>1187</v>
      </c>
      <c r="K320" s="8">
        <v>75358.539999999994</v>
      </c>
      <c r="L320" s="8">
        <v>2397478.46</v>
      </c>
      <c r="M320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3.1432415872466271E-2</v>
      </c>
      <c r="N320" s="8"/>
      <c r="O320" s="8">
        <v>0</v>
      </c>
      <c r="P320" s="8">
        <v>0</v>
      </c>
      <c r="Q320" s="8">
        <v>0</v>
      </c>
      <c r="R320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320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dissesto/predissesto</v>
      </c>
      <c r="T320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21" spans="2:20" x14ac:dyDescent="0.25">
      <c r="B321" s="5" t="s">
        <v>573</v>
      </c>
      <c r="C321" s="5" t="s">
        <v>574</v>
      </c>
      <c r="D321" s="5" t="s">
        <v>14</v>
      </c>
      <c r="E321" s="5" t="s">
        <v>17</v>
      </c>
      <c r="F321" s="5" t="s">
        <v>452</v>
      </c>
      <c r="G321" s="5" t="s">
        <v>575</v>
      </c>
      <c r="H321" s="4" t="s">
        <v>9</v>
      </c>
      <c r="I321" s="6">
        <v>1616</v>
      </c>
      <c r="J321" s="8" t="s">
        <v>1187</v>
      </c>
      <c r="K321" s="8" t="s">
        <v>1186</v>
      </c>
      <c r="L321" s="8">
        <v>2707640.42</v>
      </c>
      <c r="M321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</v>
      </c>
      <c r="N321" s="8">
        <v>-1635982.14</v>
      </c>
      <c r="O321" s="8">
        <v>0</v>
      </c>
      <c r="P321" s="8">
        <v>0</v>
      </c>
      <c r="Q321" s="8">
        <v>0</v>
      </c>
      <c r="R321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-1635982.14</v>
      </c>
      <c r="S321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dissesto/predissesto</v>
      </c>
      <c r="T321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391407.89546379953</v>
      </c>
    </row>
    <row r="322" spans="2:20" x14ac:dyDescent="0.25">
      <c r="B322" s="5" t="s">
        <v>1167</v>
      </c>
      <c r="C322" s="5" t="s">
        <v>1168</v>
      </c>
      <c r="D322" s="5" t="s">
        <v>14</v>
      </c>
      <c r="E322" s="5" t="s">
        <v>17</v>
      </c>
      <c r="F322" s="5" t="s">
        <v>1117</v>
      </c>
      <c r="G322" s="5" t="s">
        <v>1169</v>
      </c>
      <c r="H322" s="4" t="s">
        <v>9</v>
      </c>
      <c r="I322" s="6">
        <v>1606</v>
      </c>
      <c r="J322" s="8"/>
      <c r="K322" s="8">
        <v>0</v>
      </c>
      <c r="L322" s="8">
        <v>2444050.98</v>
      </c>
      <c r="M322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</v>
      </c>
      <c r="N322" s="8"/>
      <c r="O322" s="8">
        <v>0</v>
      </c>
      <c r="P322" s="8">
        <v>0</v>
      </c>
      <c r="Q322" s="8">
        <v>0</v>
      </c>
      <c r="R322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322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322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23" spans="2:20" x14ac:dyDescent="0.25">
      <c r="B323" s="5" t="s">
        <v>876</v>
      </c>
      <c r="C323" s="5" t="s">
        <v>877</v>
      </c>
      <c r="D323" s="5" t="s">
        <v>14</v>
      </c>
      <c r="E323" s="5" t="s">
        <v>17</v>
      </c>
      <c r="F323" s="5" t="s">
        <v>774</v>
      </c>
      <c r="G323" s="5" t="s">
        <v>878</v>
      </c>
      <c r="H323" s="4" t="s">
        <v>9</v>
      </c>
      <c r="I323" s="6">
        <v>1593</v>
      </c>
      <c r="J323" s="8"/>
      <c r="K323" s="8">
        <v>104784.92</v>
      </c>
      <c r="L323" s="8">
        <v>2636599.34</v>
      </c>
      <c r="M323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3.9742450970954121E-2</v>
      </c>
      <c r="N323" s="8">
        <v>-92959.58</v>
      </c>
      <c r="O323" s="8">
        <v>0</v>
      </c>
      <c r="P323" s="8">
        <v>0</v>
      </c>
      <c r="Q323" s="8">
        <v>0</v>
      </c>
      <c r="R323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-92959.58</v>
      </c>
      <c r="S323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323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6789.3436364102308</v>
      </c>
    </row>
    <row r="324" spans="2:20" x14ac:dyDescent="0.25">
      <c r="B324" s="5" t="s">
        <v>361</v>
      </c>
      <c r="C324" s="5" t="s">
        <v>362</v>
      </c>
      <c r="D324" s="5" t="s">
        <v>14</v>
      </c>
      <c r="E324" s="5" t="s">
        <v>17</v>
      </c>
      <c r="F324" s="5" t="s">
        <v>216</v>
      </c>
      <c r="G324" s="5" t="s">
        <v>363</v>
      </c>
      <c r="H324" s="4" t="s">
        <v>9</v>
      </c>
      <c r="I324" s="6">
        <v>1552</v>
      </c>
      <c r="J324" s="8"/>
      <c r="K324" s="8">
        <v>99611.33</v>
      </c>
      <c r="L324" s="8">
        <v>2394246.56</v>
      </c>
      <c r="M324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4.1604457813233735E-2</v>
      </c>
      <c r="N324" s="8">
        <v>-36433.85</v>
      </c>
      <c r="O324" s="8">
        <v>0</v>
      </c>
      <c r="P324" s="8">
        <v>0</v>
      </c>
      <c r="Q324" s="8">
        <v>0</v>
      </c>
      <c r="R324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-36433.85</v>
      </c>
      <c r="S324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324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2660.9621907438141</v>
      </c>
    </row>
    <row r="325" spans="2:20" x14ac:dyDescent="0.25">
      <c r="B325" s="5" t="s">
        <v>563</v>
      </c>
      <c r="C325" s="5" t="s">
        <v>564</v>
      </c>
      <c r="D325" s="5" t="s">
        <v>14</v>
      </c>
      <c r="E325" s="5" t="s">
        <v>17</v>
      </c>
      <c r="F325" s="5" t="s">
        <v>452</v>
      </c>
      <c r="G325" s="5" t="s">
        <v>565</v>
      </c>
      <c r="H325" s="4" t="s">
        <v>9</v>
      </c>
      <c r="I325" s="6">
        <v>1550</v>
      </c>
      <c r="J325" s="8" t="s">
        <v>1187</v>
      </c>
      <c r="K325" s="8" t="s">
        <v>1186</v>
      </c>
      <c r="L325" s="8" t="s">
        <v>1186</v>
      </c>
      <c r="M325" s="9" t="str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/>
      </c>
      <c r="N325" s="8" t="s">
        <v>1186</v>
      </c>
      <c r="O325" s="8">
        <v>0</v>
      </c>
      <c r="P325" s="8">
        <v>0</v>
      </c>
      <c r="Q325" s="8">
        <v>0</v>
      </c>
      <c r="R325" s="8" t="str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ASSENTE</v>
      </c>
      <c r="S325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325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26" spans="2:20" x14ac:dyDescent="0.25">
      <c r="B326" s="5" t="s">
        <v>211</v>
      </c>
      <c r="C326" s="5" t="s">
        <v>212</v>
      </c>
      <c r="D326" s="5" t="s">
        <v>14</v>
      </c>
      <c r="E326" s="5" t="s">
        <v>17</v>
      </c>
      <c r="F326" s="5" t="s">
        <v>148</v>
      </c>
      <c r="G326" s="5" t="s">
        <v>213</v>
      </c>
      <c r="H326" s="4" t="s">
        <v>9</v>
      </c>
      <c r="I326" s="6">
        <v>1523</v>
      </c>
      <c r="J326" s="8"/>
      <c r="K326" s="8">
        <v>72000</v>
      </c>
      <c r="L326" s="8">
        <v>1729937.33</v>
      </c>
      <c r="M326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4.1620004812544277E-2</v>
      </c>
      <c r="N326" s="8"/>
      <c r="O326" s="8">
        <v>0</v>
      </c>
      <c r="P326" s="8">
        <v>0</v>
      </c>
      <c r="Q326" s="8">
        <v>0</v>
      </c>
      <c r="R326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326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326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27" spans="2:20" x14ac:dyDescent="0.25">
      <c r="B327" s="5" t="s">
        <v>620</v>
      </c>
      <c r="C327" s="5" t="s">
        <v>621</v>
      </c>
      <c r="D327" s="5" t="s">
        <v>14</v>
      </c>
      <c r="E327" s="5" t="s">
        <v>17</v>
      </c>
      <c r="F327" s="5" t="s">
        <v>452</v>
      </c>
      <c r="G327" s="5" t="s">
        <v>622</v>
      </c>
      <c r="H327" s="4" t="s">
        <v>9</v>
      </c>
      <c r="I327" s="6">
        <v>1483</v>
      </c>
      <c r="J327" s="8"/>
      <c r="K327" s="8">
        <v>97348.75</v>
      </c>
      <c r="L327" s="8">
        <v>2333390.73</v>
      </c>
      <c r="M327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4.1719866608024112E-2</v>
      </c>
      <c r="N327" s="8">
        <v>-164563.98000000001</v>
      </c>
      <c r="O327" s="8">
        <v>0</v>
      </c>
      <c r="P327" s="8">
        <v>0</v>
      </c>
      <c r="Q327" s="8">
        <v>0</v>
      </c>
      <c r="R327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-164563.98000000001</v>
      </c>
      <c r="S327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327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12019.002349142933</v>
      </c>
    </row>
    <row r="328" spans="2:20" x14ac:dyDescent="0.25">
      <c r="B328" s="5" t="s">
        <v>966</v>
      </c>
      <c r="C328" s="5" t="s">
        <v>967</v>
      </c>
      <c r="D328" s="5" t="s">
        <v>14</v>
      </c>
      <c r="E328" s="5" t="s">
        <v>17</v>
      </c>
      <c r="F328" s="5" t="s">
        <v>774</v>
      </c>
      <c r="G328" s="5" t="s">
        <v>968</v>
      </c>
      <c r="H328" s="4" t="s">
        <v>9</v>
      </c>
      <c r="I328" s="6">
        <v>1476</v>
      </c>
      <c r="J328" s="8"/>
      <c r="K328" s="8">
        <v>96013.82</v>
      </c>
      <c r="L328" s="8">
        <v>2247311.1799999997</v>
      </c>
      <c r="M328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4.2723865237034073E-2</v>
      </c>
      <c r="N328" s="8"/>
      <c r="O328" s="8">
        <v>0</v>
      </c>
      <c r="P328" s="8">
        <v>0</v>
      </c>
      <c r="Q328" s="8">
        <v>0</v>
      </c>
      <c r="R328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328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328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29" spans="2:20" x14ac:dyDescent="0.25">
      <c r="B329" s="5" t="s">
        <v>706</v>
      </c>
      <c r="C329" s="5" t="s">
        <v>707</v>
      </c>
      <c r="D329" s="5" t="s">
        <v>14</v>
      </c>
      <c r="E329" s="5" t="s">
        <v>17</v>
      </c>
      <c r="F329" s="5" t="s">
        <v>452</v>
      </c>
      <c r="G329" s="5" t="s">
        <v>708</v>
      </c>
      <c r="H329" s="4" t="s">
        <v>9</v>
      </c>
      <c r="I329" s="6">
        <v>1471</v>
      </c>
      <c r="J329" s="8" t="s">
        <v>1187</v>
      </c>
      <c r="K329" s="8">
        <v>1089642.81</v>
      </c>
      <c r="L329" s="8">
        <v>4108759.1500000004</v>
      </c>
      <c r="M329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0.26519997162647024</v>
      </c>
      <c r="N329" s="8">
        <v>0</v>
      </c>
      <c r="O329" s="8">
        <v>0</v>
      </c>
      <c r="P329" s="8">
        <v>0</v>
      </c>
      <c r="Q329" s="8">
        <v>0</v>
      </c>
      <c r="R329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329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329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30" spans="2:20" x14ac:dyDescent="0.25">
      <c r="B330" s="5" t="s">
        <v>593</v>
      </c>
      <c r="C330" s="5" t="s">
        <v>594</v>
      </c>
      <c r="D330" s="5" t="s">
        <v>14</v>
      </c>
      <c r="E330" s="5" t="s">
        <v>17</v>
      </c>
      <c r="F330" s="5" t="s">
        <v>452</v>
      </c>
      <c r="G330" s="5" t="s">
        <v>595</v>
      </c>
      <c r="H330" s="4" t="s">
        <v>9</v>
      </c>
      <c r="I330" s="6">
        <v>1452</v>
      </c>
      <c r="J330" s="8"/>
      <c r="K330" s="8" t="s">
        <v>1186</v>
      </c>
      <c r="L330" s="8" t="s">
        <v>1186</v>
      </c>
      <c r="M330" s="9" t="str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/>
      </c>
      <c r="N330" s="8" t="s">
        <v>1186</v>
      </c>
      <c r="O330" s="8">
        <v>0</v>
      </c>
      <c r="P330" s="8">
        <v>0</v>
      </c>
      <c r="Q330" s="8">
        <v>0</v>
      </c>
      <c r="R330" s="8" t="str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ASSENTE</v>
      </c>
      <c r="S330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330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31" spans="2:20" x14ac:dyDescent="0.25">
      <c r="B331" s="5" t="s">
        <v>178</v>
      </c>
      <c r="C331" s="5" t="s">
        <v>179</v>
      </c>
      <c r="D331" s="5" t="s">
        <v>14</v>
      </c>
      <c r="E331" s="5" t="s">
        <v>17</v>
      </c>
      <c r="F331" s="5" t="s">
        <v>148</v>
      </c>
      <c r="G331" s="5" t="s">
        <v>180</v>
      </c>
      <c r="H331" s="4" t="s">
        <v>9</v>
      </c>
      <c r="I331" s="6">
        <v>1449</v>
      </c>
      <c r="J331" s="8"/>
      <c r="K331" s="8">
        <v>134599.53</v>
      </c>
      <c r="L331" s="8">
        <v>2179918.94</v>
      </c>
      <c r="M331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6.1745199571503331E-2</v>
      </c>
      <c r="N331" s="8">
        <v>-2049766.63</v>
      </c>
      <c r="O331" s="8">
        <v>200583</v>
      </c>
      <c r="P331" s="8">
        <v>0</v>
      </c>
      <c r="Q331" s="8">
        <v>0</v>
      </c>
      <c r="R331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-1849183.63</v>
      </c>
      <c r="S331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331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135055.93625632202</v>
      </c>
    </row>
    <row r="332" spans="2:20" x14ac:dyDescent="0.25">
      <c r="B332" s="5" t="s">
        <v>557</v>
      </c>
      <c r="C332" s="5" t="s">
        <v>558</v>
      </c>
      <c r="D332" s="5" t="s">
        <v>14</v>
      </c>
      <c r="E332" s="5" t="s">
        <v>17</v>
      </c>
      <c r="F332" s="5" t="s">
        <v>452</v>
      </c>
      <c r="G332" s="5" t="s">
        <v>559</v>
      </c>
      <c r="H332" s="4" t="s">
        <v>9</v>
      </c>
      <c r="I332" s="6">
        <v>1443</v>
      </c>
      <c r="J332" s="8"/>
      <c r="K332" s="8">
        <v>331531.3</v>
      </c>
      <c r="L332" s="8">
        <v>2356467.06</v>
      </c>
      <c r="M332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0.14068997849687742</v>
      </c>
      <c r="N332" s="8">
        <v>-244322.71</v>
      </c>
      <c r="O332" s="8">
        <v>0</v>
      </c>
      <c r="P332" s="8">
        <v>0</v>
      </c>
      <c r="Q332" s="8">
        <v>0</v>
      </c>
      <c r="R332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-244322.71</v>
      </c>
      <c r="S332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332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17886.861575997402</v>
      </c>
    </row>
    <row r="333" spans="2:20" x14ac:dyDescent="0.25">
      <c r="B333" s="5" t="s">
        <v>1164</v>
      </c>
      <c r="C333" s="5" t="s">
        <v>1165</v>
      </c>
      <c r="D333" s="5" t="s">
        <v>14</v>
      </c>
      <c r="E333" s="5" t="s">
        <v>17</v>
      </c>
      <c r="F333" s="5" t="s">
        <v>1117</v>
      </c>
      <c r="G333" s="5" t="s">
        <v>1166</v>
      </c>
      <c r="H333" s="4" t="s">
        <v>9</v>
      </c>
      <c r="I333" s="6">
        <v>1436</v>
      </c>
      <c r="J333" s="8"/>
      <c r="K333" s="8">
        <v>126218.64</v>
      </c>
      <c r="L333" s="8">
        <v>3222846.7199999997</v>
      </c>
      <c r="M333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3.9163711763493363E-2</v>
      </c>
      <c r="N333" s="8"/>
      <c r="O333" s="8">
        <v>0</v>
      </c>
      <c r="P333" s="8">
        <v>0</v>
      </c>
      <c r="Q333" s="8">
        <v>0</v>
      </c>
      <c r="R333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333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333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34" spans="2:20" x14ac:dyDescent="0.25">
      <c r="B334" s="5" t="s">
        <v>954</v>
      </c>
      <c r="C334" s="5" t="s">
        <v>955</v>
      </c>
      <c r="D334" s="5" t="s">
        <v>14</v>
      </c>
      <c r="E334" s="5" t="s">
        <v>17</v>
      </c>
      <c r="F334" s="5" t="s">
        <v>774</v>
      </c>
      <c r="G334" s="5" t="s">
        <v>956</v>
      </c>
      <c r="H334" s="4" t="s">
        <v>9</v>
      </c>
      <c r="I334" s="6">
        <v>1426</v>
      </c>
      <c r="J334" s="8"/>
      <c r="K334" s="8">
        <v>212327.98</v>
      </c>
      <c r="L334" s="8">
        <v>3287704.4799999995</v>
      </c>
      <c r="M334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6.4582440815970185E-2</v>
      </c>
      <c r="N334" s="8"/>
      <c r="O334" s="8">
        <v>0</v>
      </c>
      <c r="P334" s="8">
        <v>0</v>
      </c>
      <c r="Q334" s="8">
        <v>0</v>
      </c>
      <c r="R334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334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334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35" spans="2:20" x14ac:dyDescent="0.25">
      <c r="B335" s="5" t="s">
        <v>902</v>
      </c>
      <c r="C335" s="5" t="s">
        <v>903</v>
      </c>
      <c r="D335" s="5" t="s">
        <v>14</v>
      </c>
      <c r="E335" s="5" t="s">
        <v>17</v>
      </c>
      <c r="F335" s="5" t="s">
        <v>774</v>
      </c>
      <c r="G335" s="5" t="s">
        <v>904</v>
      </c>
      <c r="H335" s="4" t="s">
        <v>9</v>
      </c>
      <c r="I335" s="6">
        <v>1423</v>
      </c>
      <c r="J335" s="8"/>
      <c r="K335" s="8">
        <v>78025.350000000006</v>
      </c>
      <c r="L335" s="8">
        <v>2326529.9700000002</v>
      </c>
      <c r="M335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3.3537221100143406E-2</v>
      </c>
      <c r="N335" s="8"/>
      <c r="O335" s="8">
        <v>0</v>
      </c>
      <c r="P335" s="8">
        <v>0</v>
      </c>
      <c r="Q335" s="8">
        <v>0</v>
      </c>
      <c r="R335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335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335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36" spans="2:20" x14ac:dyDescent="0.25">
      <c r="B336" s="5" t="s">
        <v>581</v>
      </c>
      <c r="C336" s="5" t="s">
        <v>582</v>
      </c>
      <c r="D336" s="5" t="s">
        <v>14</v>
      </c>
      <c r="E336" s="5" t="s">
        <v>17</v>
      </c>
      <c r="F336" s="5" t="s">
        <v>452</v>
      </c>
      <c r="G336" s="5" t="s">
        <v>583</v>
      </c>
      <c r="H336" s="4" t="s">
        <v>9</v>
      </c>
      <c r="I336" s="6">
        <v>1376</v>
      </c>
      <c r="J336" s="8"/>
      <c r="K336" s="8">
        <v>84372.9</v>
      </c>
      <c r="L336" s="8">
        <v>1926052.62</v>
      </c>
      <c r="M336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4.3806124050754125E-2</v>
      </c>
      <c r="N336" s="8">
        <v>-109368.63</v>
      </c>
      <c r="O336" s="8">
        <v>0</v>
      </c>
      <c r="P336" s="8">
        <v>0</v>
      </c>
      <c r="Q336" s="8">
        <v>0</v>
      </c>
      <c r="R336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-109368.63</v>
      </c>
      <c r="S336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336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7987.785789408741</v>
      </c>
    </row>
    <row r="337" spans="2:20" x14ac:dyDescent="0.25">
      <c r="B337" s="5" t="s">
        <v>516</v>
      </c>
      <c r="C337" s="5" t="s">
        <v>517</v>
      </c>
      <c r="D337" s="5" t="s">
        <v>14</v>
      </c>
      <c r="E337" s="5" t="s">
        <v>17</v>
      </c>
      <c r="F337" s="5" t="s">
        <v>452</v>
      </c>
      <c r="G337" s="5" t="s">
        <v>518</v>
      </c>
      <c r="H337" s="4" t="s">
        <v>9</v>
      </c>
      <c r="I337" s="6">
        <v>1374</v>
      </c>
      <c r="J337" s="8" t="s">
        <v>1187</v>
      </c>
      <c r="K337" s="8">
        <v>136886.1</v>
      </c>
      <c r="L337" s="8">
        <v>2438258.9</v>
      </c>
      <c r="M337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5.6140920884160422E-2</v>
      </c>
      <c r="N337" s="8">
        <v>-424767.29</v>
      </c>
      <c r="O337" s="8">
        <v>0</v>
      </c>
      <c r="P337" s="8">
        <v>0</v>
      </c>
      <c r="Q337" s="8">
        <v>0</v>
      </c>
      <c r="R337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-424767.29</v>
      </c>
      <c r="S337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337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31023.0650495271</v>
      </c>
    </row>
    <row r="338" spans="2:20" x14ac:dyDescent="0.25">
      <c r="B338" s="5" t="s">
        <v>143</v>
      </c>
      <c r="C338" s="5" t="s">
        <v>144</v>
      </c>
      <c r="D338" s="5" t="s">
        <v>14</v>
      </c>
      <c r="E338" s="5" t="s">
        <v>17</v>
      </c>
      <c r="F338" s="5" t="s">
        <v>18</v>
      </c>
      <c r="G338" s="5" t="s">
        <v>145</v>
      </c>
      <c r="H338" s="4" t="s">
        <v>9</v>
      </c>
      <c r="I338" s="6">
        <v>1369</v>
      </c>
      <c r="J338" s="8"/>
      <c r="K338" s="8">
        <v>65000</v>
      </c>
      <c r="L338" s="8">
        <v>2231817.19</v>
      </c>
      <c r="M338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2.9124249195338441E-2</v>
      </c>
      <c r="N338" s="8"/>
      <c r="O338" s="8">
        <v>0</v>
      </c>
      <c r="P338" s="8">
        <v>0</v>
      </c>
      <c r="Q338" s="8">
        <v>0</v>
      </c>
      <c r="R338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338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338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39" spans="2:20" x14ac:dyDescent="0.25">
      <c r="B339" s="5" t="s">
        <v>519</v>
      </c>
      <c r="C339" s="5" t="s">
        <v>520</v>
      </c>
      <c r="D339" s="5" t="s">
        <v>14</v>
      </c>
      <c r="E339" s="5" t="s">
        <v>17</v>
      </c>
      <c r="F339" s="5" t="s">
        <v>452</v>
      </c>
      <c r="G339" s="5" t="s">
        <v>521</v>
      </c>
      <c r="H339" s="4" t="s">
        <v>9</v>
      </c>
      <c r="I339" s="6">
        <v>1330</v>
      </c>
      <c r="J339" s="8"/>
      <c r="K339" s="8">
        <v>273335.5</v>
      </c>
      <c r="L339" s="8">
        <v>2480583.16</v>
      </c>
      <c r="M339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0.11019001677008884</v>
      </c>
      <c r="N339" s="8">
        <v>-1299478.73</v>
      </c>
      <c r="O339" s="8">
        <v>0</v>
      </c>
      <c r="P339" s="8">
        <v>0</v>
      </c>
      <c r="Q339" s="8">
        <v>0</v>
      </c>
      <c r="R339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-1299478.73</v>
      </c>
      <c r="S339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339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95134.816425631914</v>
      </c>
    </row>
    <row r="340" spans="2:20" x14ac:dyDescent="0.25">
      <c r="B340" s="5" t="s">
        <v>720</v>
      </c>
      <c r="C340" s="5" t="s">
        <v>721</v>
      </c>
      <c r="D340" s="5" t="s">
        <v>14</v>
      </c>
      <c r="E340" s="5" t="s">
        <v>17</v>
      </c>
      <c r="F340" s="5" t="s">
        <v>452</v>
      </c>
      <c r="G340" s="5" t="s">
        <v>722</v>
      </c>
      <c r="H340" s="4" t="s">
        <v>9</v>
      </c>
      <c r="I340" s="6">
        <v>1312</v>
      </c>
      <c r="J340" s="8"/>
      <c r="K340" s="8">
        <v>94522.32</v>
      </c>
      <c r="L340" s="8">
        <v>1807246.52</v>
      </c>
      <c r="M340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5.2301840924280772E-2</v>
      </c>
      <c r="N340" s="8"/>
      <c r="O340" s="8">
        <v>0</v>
      </c>
      <c r="P340" s="8">
        <v>0</v>
      </c>
      <c r="Q340" s="8">
        <v>0</v>
      </c>
      <c r="R340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340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340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41" spans="2:20" x14ac:dyDescent="0.25">
      <c r="B341" s="5" t="s">
        <v>998</v>
      </c>
      <c r="C341" s="5" t="s">
        <v>999</v>
      </c>
      <c r="D341" s="5" t="s">
        <v>14</v>
      </c>
      <c r="E341" s="5" t="s">
        <v>17</v>
      </c>
      <c r="F341" s="5" t="s">
        <v>774</v>
      </c>
      <c r="G341" s="5" t="s">
        <v>1000</v>
      </c>
      <c r="H341" s="4" t="s">
        <v>9</v>
      </c>
      <c r="I341" s="6">
        <v>1302</v>
      </c>
      <c r="J341" s="8" t="s">
        <v>1187</v>
      </c>
      <c r="K341" s="8">
        <v>255541.11</v>
      </c>
      <c r="L341" s="8">
        <v>3486780.1399999997</v>
      </c>
      <c r="M341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7.3288564159367964E-2</v>
      </c>
      <c r="N341" s="8">
        <v>-176606.14</v>
      </c>
      <c r="O341" s="8">
        <v>0</v>
      </c>
      <c r="P341" s="8">
        <v>0</v>
      </c>
      <c r="Q341" s="8">
        <v>0</v>
      </c>
      <c r="R341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-176606.14</v>
      </c>
      <c r="S341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341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21676.187954891979</v>
      </c>
    </row>
    <row r="342" spans="2:20" x14ac:dyDescent="0.25">
      <c r="B342" s="5" t="s">
        <v>204</v>
      </c>
      <c r="C342" s="5" t="s">
        <v>205</v>
      </c>
      <c r="D342" s="5" t="s">
        <v>14</v>
      </c>
      <c r="E342" s="5" t="s">
        <v>17</v>
      </c>
      <c r="F342" s="5" t="s">
        <v>148</v>
      </c>
      <c r="G342" s="5" t="s">
        <v>206</v>
      </c>
      <c r="H342" s="4" t="s">
        <v>9</v>
      </c>
      <c r="I342" s="6">
        <v>1296</v>
      </c>
      <c r="J342" s="8"/>
      <c r="K342" s="8">
        <v>72500</v>
      </c>
      <c r="L342" s="8">
        <v>2839952.01</v>
      </c>
      <c r="M342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2.5528600393497497E-2</v>
      </c>
      <c r="N342" s="8">
        <v>-244480.9</v>
      </c>
      <c r="O342" s="8">
        <v>0</v>
      </c>
      <c r="P342" s="8">
        <v>0</v>
      </c>
      <c r="Q342" s="8">
        <v>0</v>
      </c>
      <c r="R342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-244480.9</v>
      </c>
      <c r="S342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342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43" spans="2:20" x14ac:dyDescent="0.25">
      <c r="B343" s="5" t="s">
        <v>811</v>
      </c>
      <c r="C343" s="5" t="s">
        <v>812</v>
      </c>
      <c r="D343" s="5" t="s">
        <v>14</v>
      </c>
      <c r="E343" s="5" t="s">
        <v>17</v>
      </c>
      <c r="F343" s="5" t="s">
        <v>774</v>
      </c>
      <c r="G343" s="5" t="s">
        <v>813</v>
      </c>
      <c r="H343" s="4" t="s">
        <v>9</v>
      </c>
      <c r="I343" s="6">
        <v>1294</v>
      </c>
      <c r="J343" s="8"/>
      <c r="K343" s="8">
        <v>41807.11</v>
      </c>
      <c r="L343" s="8">
        <v>1838514.8900000001</v>
      </c>
      <c r="M343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2.2739609141811192E-2</v>
      </c>
      <c r="N343" s="8"/>
      <c r="O343" s="8">
        <v>0</v>
      </c>
      <c r="P343" s="8">
        <v>0</v>
      </c>
      <c r="Q343" s="8">
        <v>0</v>
      </c>
      <c r="R343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343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343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44" spans="2:20" x14ac:dyDescent="0.25">
      <c r="B344" s="5" t="s">
        <v>763</v>
      </c>
      <c r="C344" s="5" t="s">
        <v>764</v>
      </c>
      <c r="D344" s="5" t="s">
        <v>14</v>
      </c>
      <c r="E344" s="5" t="s">
        <v>17</v>
      </c>
      <c r="F344" s="5" t="s">
        <v>452</v>
      </c>
      <c r="G344" s="5" t="s">
        <v>765</v>
      </c>
      <c r="H344" s="4" t="s">
        <v>9</v>
      </c>
      <c r="I344" s="6">
        <v>1289</v>
      </c>
      <c r="J344" s="8"/>
      <c r="K344" s="8">
        <v>330591.03000000003</v>
      </c>
      <c r="L344" s="8">
        <v>2318139.9300000002</v>
      </c>
      <c r="M344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0.14261047218146145</v>
      </c>
      <c r="N344" s="8">
        <v>-599125.16</v>
      </c>
      <c r="O344" s="8">
        <v>0</v>
      </c>
      <c r="P344" s="8">
        <v>0</v>
      </c>
      <c r="Q344" s="8">
        <v>0</v>
      </c>
      <c r="R344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-599125.16</v>
      </c>
      <c r="S344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344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43861.943098197036</v>
      </c>
    </row>
    <row r="345" spans="2:20" x14ac:dyDescent="0.25">
      <c r="B345" s="5" t="s">
        <v>653</v>
      </c>
      <c r="C345" s="5" t="s">
        <v>654</v>
      </c>
      <c r="D345" s="5" t="s">
        <v>14</v>
      </c>
      <c r="E345" s="5" t="s">
        <v>17</v>
      </c>
      <c r="F345" s="5" t="s">
        <v>452</v>
      </c>
      <c r="G345" s="5" t="s">
        <v>655</v>
      </c>
      <c r="H345" s="4" t="s">
        <v>9</v>
      </c>
      <c r="I345" s="6">
        <v>1273</v>
      </c>
      <c r="J345" s="8"/>
      <c r="K345" s="8">
        <v>218388.41</v>
      </c>
      <c r="L345" s="8">
        <v>2289739.4699999997</v>
      </c>
      <c r="M345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9.5376968804228204E-2</v>
      </c>
      <c r="N345" s="8"/>
      <c r="O345" s="8">
        <v>0</v>
      </c>
      <c r="P345" s="8">
        <v>0</v>
      </c>
      <c r="Q345" s="8">
        <v>0</v>
      </c>
      <c r="R345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345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345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46" spans="2:20" x14ac:dyDescent="0.25">
      <c r="B346" s="5" t="s">
        <v>32</v>
      </c>
      <c r="C346" s="5" t="s">
        <v>33</v>
      </c>
      <c r="D346" s="5" t="s">
        <v>14</v>
      </c>
      <c r="E346" s="5" t="s">
        <v>17</v>
      </c>
      <c r="F346" s="5" t="s">
        <v>18</v>
      </c>
      <c r="G346" s="5" t="s">
        <v>34</v>
      </c>
      <c r="H346" s="4" t="s">
        <v>9</v>
      </c>
      <c r="I346" s="6">
        <v>1257</v>
      </c>
      <c r="J346" s="8"/>
      <c r="K346" s="8">
        <v>28070.81</v>
      </c>
      <c r="L346" s="8">
        <v>1714797.98</v>
      </c>
      <c r="M346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1.6369747531426414E-2</v>
      </c>
      <c r="N346" s="8"/>
      <c r="O346" s="8">
        <v>0</v>
      </c>
      <c r="P346" s="8">
        <v>0</v>
      </c>
      <c r="Q346" s="8">
        <v>0</v>
      </c>
      <c r="R346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346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346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47" spans="2:20" x14ac:dyDescent="0.25">
      <c r="B347" s="5" t="s">
        <v>639</v>
      </c>
      <c r="C347" s="5" t="s">
        <v>640</v>
      </c>
      <c r="D347" s="5" t="s">
        <v>14</v>
      </c>
      <c r="E347" s="5" t="s">
        <v>17</v>
      </c>
      <c r="F347" s="5" t="s">
        <v>452</v>
      </c>
      <c r="G347" s="5" t="s">
        <v>641</v>
      </c>
      <c r="H347" s="4" t="s">
        <v>9</v>
      </c>
      <c r="I347" s="6">
        <v>1242</v>
      </c>
      <c r="J347" s="8"/>
      <c r="K347" s="8">
        <v>77226.95</v>
      </c>
      <c r="L347" s="8">
        <v>2132492.12</v>
      </c>
      <c r="M347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3.621441283450088E-2</v>
      </c>
      <c r="N347" s="8"/>
      <c r="O347" s="8">
        <v>0</v>
      </c>
      <c r="P347" s="8">
        <v>0</v>
      </c>
      <c r="Q347" s="8">
        <v>0</v>
      </c>
      <c r="R347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347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347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48" spans="2:20" x14ac:dyDescent="0.25">
      <c r="B348" s="5" t="s">
        <v>603</v>
      </c>
      <c r="C348" s="5" t="s">
        <v>604</v>
      </c>
      <c r="D348" s="5" t="s">
        <v>14</v>
      </c>
      <c r="E348" s="5" t="s">
        <v>17</v>
      </c>
      <c r="F348" s="5" t="s">
        <v>452</v>
      </c>
      <c r="G348" s="5" t="s">
        <v>605</v>
      </c>
      <c r="H348" s="4" t="s">
        <v>9</v>
      </c>
      <c r="I348" s="6">
        <v>1235</v>
      </c>
      <c r="J348" s="8" t="s">
        <v>1188</v>
      </c>
      <c r="K348" s="8">
        <v>125310</v>
      </c>
      <c r="L348" s="8">
        <v>1779463.71</v>
      </c>
      <c r="M348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7.0420093029039635E-2</v>
      </c>
      <c r="N348" s="8">
        <v>-809178.87</v>
      </c>
      <c r="O348" s="8">
        <v>0</v>
      </c>
      <c r="P348" s="8">
        <v>0</v>
      </c>
      <c r="Q348" s="8">
        <v>0</v>
      </c>
      <c r="R348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-809178.87</v>
      </c>
      <c r="S348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348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99316.554199344944</v>
      </c>
    </row>
    <row r="349" spans="2:20" x14ac:dyDescent="0.25">
      <c r="B349" s="5" t="s">
        <v>493</v>
      </c>
      <c r="C349" s="5" t="s">
        <v>494</v>
      </c>
      <c r="D349" s="5" t="s">
        <v>14</v>
      </c>
      <c r="E349" s="5" t="s">
        <v>17</v>
      </c>
      <c r="F349" s="5" t="s">
        <v>452</v>
      </c>
      <c r="G349" s="5" t="s">
        <v>496</v>
      </c>
      <c r="H349" s="4" t="s">
        <v>9</v>
      </c>
      <c r="I349" s="6">
        <v>1218</v>
      </c>
      <c r="J349" s="8"/>
      <c r="K349" s="8">
        <v>76990.36</v>
      </c>
      <c r="L349" s="8">
        <v>1998746.77</v>
      </c>
      <c r="M349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3.8519316781685159E-2</v>
      </c>
      <c r="N349" s="8">
        <v>-24223.78</v>
      </c>
      <c r="O349" s="8">
        <v>0</v>
      </c>
      <c r="P349" s="8">
        <v>0</v>
      </c>
      <c r="Q349" s="8">
        <v>0</v>
      </c>
      <c r="R349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-24223.78</v>
      </c>
      <c r="S349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349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1769.1943809643008</v>
      </c>
    </row>
    <row r="350" spans="2:20" x14ac:dyDescent="0.25">
      <c r="B350" s="5" t="s">
        <v>132</v>
      </c>
      <c r="C350" s="5" t="s">
        <v>133</v>
      </c>
      <c r="D350" s="5" t="s">
        <v>14</v>
      </c>
      <c r="E350" s="5" t="s">
        <v>17</v>
      </c>
      <c r="F350" s="5" t="s">
        <v>18</v>
      </c>
      <c r="G350" s="5" t="s">
        <v>134</v>
      </c>
      <c r="H350" s="4" t="s">
        <v>9</v>
      </c>
      <c r="I350" s="6">
        <v>1217</v>
      </c>
      <c r="J350" s="8"/>
      <c r="K350" s="8">
        <v>102153.62</v>
      </c>
      <c r="L350" s="8">
        <v>2951587.5500000003</v>
      </c>
      <c r="M350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3.4609720453658906E-2</v>
      </c>
      <c r="N350" s="8"/>
      <c r="O350" s="8">
        <v>0</v>
      </c>
      <c r="P350" s="8">
        <v>0</v>
      </c>
      <c r="Q350" s="8">
        <v>0</v>
      </c>
      <c r="R350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350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350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51" spans="2:20" x14ac:dyDescent="0.25">
      <c r="B351" s="5" t="s">
        <v>831</v>
      </c>
      <c r="C351" s="5" t="s">
        <v>832</v>
      </c>
      <c r="D351" s="5" t="s">
        <v>14</v>
      </c>
      <c r="E351" s="5" t="s">
        <v>17</v>
      </c>
      <c r="F351" s="5" t="s">
        <v>774</v>
      </c>
      <c r="G351" s="5" t="s">
        <v>833</v>
      </c>
      <c r="H351" s="4" t="s">
        <v>9</v>
      </c>
      <c r="I351" s="6">
        <v>1207</v>
      </c>
      <c r="J351" s="8"/>
      <c r="K351" s="8">
        <v>44785.98</v>
      </c>
      <c r="L351" s="8">
        <v>1801292.24</v>
      </c>
      <c r="M351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2.4863250396282174E-2</v>
      </c>
      <c r="N351" s="8">
        <v>-61390.400000000001</v>
      </c>
      <c r="O351" s="8">
        <v>0</v>
      </c>
      <c r="P351" s="8">
        <v>0</v>
      </c>
      <c r="Q351" s="8">
        <v>0</v>
      </c>
      <c r="R351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-61390.400000000001</v>
      </c>
      <c r="S351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351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52" spans="2:20" x14ac:dyDescent="0.25">
      <c r="B352" s="5" t="s">
        <v>698</v>
      </c>
      <c r="C352" s="5" t="s">
        <v>699</v>
      </c>
      <c r="D352" s="5" t="s">
        <v>14</v>
      </c>
      <c r="E352" s="5" t="s">
        <v>17</v>
      </c>
      <c r="F352" s="5" t="s">
        <v>452</v>
      </c>
      <c r="G352" s="5" t="s">
        <v>700</v>
      </c>
      <c r="H352" s="4" t="s">
        <v>9</v>
      </c>
      <c r="I352" s="6">
        <v>1201</v>
      </c>
      <c r="J352" s="8"/>
      <c r="K352" s="8" t="s">
        <v>1186</v>
      </c>
      <c r="L352" s="8">
        <v>2528320.54</v>
      </c>
      <c r="M352" s="9" t="str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/>
      </c>
      <c r="N352" s="8">
        <v>-775360.29</v>
      </c>
      <c r="O352" s="8">
        <v>0</v>
      </c>
      <c r="P352" s="8">
        <v>0</v>
      </c>
      <c r="Q352" s="8">
        <v>0</v>
      </c>
      <c r="R352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-775360.29</v>
      </c>
      <c r="S352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352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53" spans="2:20" x14ac:dyDescent="0.25">
      <c r="B353" s="5" t="s">
        <v>73</v>
      </c>
      <c r="C353" s="5" t="s">
        <v>74</v>
      </c>
      <c r="D353" s="5" t="s">
        <v>14</v>
      </c>
      <c r="E353" s="5" t="s">
        <v>17</v>
      </c>
      <c r="F353" s="5" t="s">
        <v>18</v>
      </c>
      <c r="G353" s="5" t="s">
        <v>75</v>
      </c>
      <c r="H353" s="4" t="s">
        <v>9</v>
      </c>
      <c r="I353" s="6">
        <v>1139</v>
      </c>
      <c r="J353" s="8"/>
      <c r="K353" s="8">
        <v>49128.95</v>
      </c>
      <c r="L353" s="8">
        <v>1550980.17</v>
      </c>
      <c r="M353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3.1676065851957348E-2</v>
      </c>
      <c r="N353" s="8"/>
      <c r="O353" s="8">
        <v>0</v>
      </c>
      <c r="P353" s="8">
        <v>0</v>
      </c>
      <c r="Q353" s="8">
        <v>0</v>
      </c>
      <c r="R353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353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353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54" spans="2:20" x14ac:dyDescent="0.25">
      <c r="B354" s="5" t="s">
        <v>778</v>
      </c>
      <c r="C354" s="5" t="s">
        <v>779</v>
      </c>
      <c r="D354" s="5" t="s">
        <v>14</v>
      </c>
      <c r="E354" s="5" t="s">
        <v>17</v>
      </c>
      <c r="F354" s="5" t="s">
        <v>774</v>
      </c>
      <c r="G354" s="5" t="s">
        <v>781</v>
      </c>
      <c r="H354" s="4" t="s">
        <v>9</v>
      </c>
      <c r="I354" s="6">
        <v>1129</v>
      </c>
      <c r="J354" s="8"/>
      <c r="K354" s="8">
        <v>33168.36</v>
      </c>
      <c r="L354" s="8">
        <v>1667395.0899999999</v>
      </c>
      <c r="M354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1.9892321981108872E-2</v>
      </c>
      <c r="N354" s="8"/>
      <c r="O354" s="8">
        <v>0</v>
      </c>
      <c r="P354" s="8">
        <v>0</v>
      </c>
      <c r="Q354" s="8">
        <v>0</v>
      </c>
      <c r="R354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354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354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55" spans="2:20" x14ac:dyDescent="0.25">
      <c r="B355" s="5" t="s">
        <v>648</v>
      </c>
      <c r="C355" s="5" t="s">
        <v>649</v>
      </c>
      <c r="D355" s="5" t="s">
        <v>14</v>
      </c>
      <c r="E355" s="5" t="s">
        <v>17</v>
      </c>
      <c r="F355" s="5" t="s">
        <v>452</v>
      </c>
      <c r="G355" s="5" t="s">
        <v>650</v>
      </c>
      <c r="H355" s="4" t="s">
        <v>9</v>
      </c>
      <c r="I355" s="6">
        <v>1123</v>
      </c>
      <c r="J355" s="8"/>
      <c r="K355" s="8">
        <v>177664.46</v>
      </c>
      <c r="L355" s="8">
        <v>2034114.5600000001</v>
      </c>
      <c r="M355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8.7342406122888169E-2</v>
      </c>
      <c r="N355" s="8"/>
      <c r="O355" s="8">
        <v>0</v>
      </c>
      <c r="P355" s="8">
        <v>0</v>
      </c>
      <c r="Q355" s="8">
        <v>0</v>
      </c>
      <c r="R355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355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355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56" spans="2:20" x14ac:dyDescent="0.25">
      <c r="B356" s="5" t="s">
        <v>896</v>
      </c>
      <c r="C356" s="5" t="s">
        <v>897</v>
      </c>
      <c r="D356" s="5" t="s">
        <v>14</v>
      </c>
      <c r="E356" s="5" t="s">
        <v>17</v>
      </c>
      <c r="F356" s="5" t="s">
        <v>774</v>
      </c>
      <c r="G356" s="5" t="s">
        <v>898</v>
      </c>
      <c r="H356" s="4" t="s">
        <v>9</v>
      </c>
      <c r="I356" s="6">
        <v>1123</v>
      </c>
      <c r="J356" s="8"/>
      <c r="K356" s="8">
        <v>237901.6</v>
      </c>
      <c r="L356" s="8">
        <v>2136085.1399999997</v>
      </c>
      <c r="M356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0.11137271429171594</v>
      </c>
      <c r="N356" s="8">
        <v>-588161.61</v>
      </c>
      <c r="O356" s="8">
        <v>0</v>
      </c>
      <c r="P356" s="8">
        <v>0</v>
      </c>
      <c r="Q356" s="8">
        <v>0</v>
      </c>
      <c r="R356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-588161.61</v>
      </c>
      <c r="S356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356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43059.301783226656</v>
      </c>
    </row>
    <row r="357" spans="2:20" x14ac:dyDescent="0.25">
      <c r="B357" s="5" t="s">
        <v>500</v>
      </c>
      <c r="C357" s="5" t="s">
        <v>501</v>
      </c>
      <c r="D357" s="5" t="s">
        <v>14</v>
      </c>
      <c r="E357" s="5" t="s">
        <v>17</v>
      </c>
      <c r="F357" s="5" t="s">
        <v>452</v>
      </c>
      <c r="G357" s="5" t="s">
        <v>502</v>
      </c>
      <c r="H357" s="4" t="s">
        <v>9</v>
      </c>
      <c r="I357" s="6">
        <v>1083</v>
      </c>
      <c r="J357" s="8"/>
      <c r="K357" s="8">
        <v>382752.93</v>
      </c>
      <c r="L357" s="8">
        <v>2759991.77</v>
      </c>
      <c r="M357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0.13867901135082009</v>
      </c>
      <c r="N357" s="8">
        <v>-2806080.97</v>
      </c>
      <c r="O357" s="8">
        <v>576426</v>
      </c>
      <c r="P357" s="8">
        <v>0</v>
      </c>
      <c r="Q357" s="8">
        <v>0</v>
      </c>
      <c r="R357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-2229654.9700000002</v>
      </c>
      <c r="S357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357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163233.0036394269</v>
      </c>
    </row>
    <row r="358" spans="2:20" x14ac:dyDescent="0.25">
      <c r="B358" s="5" t="s">
        <v>671</v>
      </c>
      <c r="C358" s="5" t="s">
        <v>672</v>
      </c>
      <c r="D358" s="5" t="s">
        <v>14</v>
      </c>
      <c r="E358" s="5" t="s">
        <v>17</v>
      </c>
      <c r="F358" s="5" t="s">
        <v>452</v>
      </c>
      <c r="G358" s="5" t="s">
        <v>673</v>
      </c>
      <c r="H358" s="4" t="s">
        <v>9</v>
      </c>
      <c r="I358" s="6">
        <v>1038</v>
      </c>
      <c r="J358" s="8"/>
      <c r="K358" s="8">
        <v>38647.32</v>
      </c>
      <c r="L358" s="8">
        <v>1229536.5899999999</v>
      </c>
      <c r="M358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3.1432427724660074E-2</v>
      </c>
      <c r="N358" s="8"/>
      <c r="O358" s="8">
        <v>0</v>
      </c>
      <c r="P358" s="8">
        <v>0</v>
      </c>
      <c r="Q358" s="8">
        <v>0</v>
      </c>
      <c r="R358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358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358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59" spans="2:20" x14ac:dyDescent="0.25">
      <c r="B359" s="5" t="s">
        <v>299</v>
      </c>
      <c r="C359" s="5" t="s">
        <v>300</v>
      </c>
      <c r="D359" s="5" t="s">
        <v>14</v>
      </c>
      <c r="E359" s="5" t="s">
        <v>17</v>
      </c>
      <c r="F359" s="5" t="s">
        <v>216</v>
      </c>
      <c r="G359" s="5" t="s">
        <v>301</v>
      </c>
      <c r="H359" s="4" t="s">
        <v>9</v>
      </c>
      <c r="I359" s="6">
        <v>1030</v>
      </c>
      <c r="J359" s="8"/>
      <c r="K359" s="8" t="s">
        <v>1186</v>
      </c>
      <c r="L359" s="8">
        <v>2606604.4500000002</v>
      </c>
      <c r="M359" s="9" t="str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/>
      </c>
      <c r="N359" s="8">
        <v>-1536715.88</v>
      </c>
      <c r="O359" s="8">
        <v>212474</v>
      </c>
      <c r="P359" s="8">
        <v>0</v>
      </c>
      <c r="Q359" s="8">
        <v>0</v>
      </c>
      <c r="R359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-1324241.8799999999</v>
      </c>
      <c r="S359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359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60" spans="2:20" x14ac:dyDescent="0.25">
      <c r="B360" s="5" t="s">
        <v>525</v>
      </c>
      <c r="C360" s="5" t="s">
        <v>526</v>
      </c>
      <c r="D360" s="5" t="s">
        <v>14</v>
      </c>
      <c r="E360" s="5" t="s">
        <v>17</v>
      </c>
      <c r="F360" s="5" t="s">
        <v>452</v>
      </c>
      <c r="G360" s="5" t="s">
        <v>527</v>
      </c>
      <c r="H360" s="4" t="s">
        <v>9</v>
      </c>
      <c r="I360" s="6">
        <v>1009</v>
      </c>
      <c r="J360" s="8"/>
      <c r="K360" s="8" t="s">
        <v>1186</v>
      </c>
      <c r="L360" s="8">
        <v>3458694.5500000003</v>
      </c>
      <c r="M360" s="9" t="str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/>
      </c>
      <c r="N360" s="8"/>
      <c r="O360" s="8">
        <v>0</v>
      </c>
      <c r="P360" s="8">
        <v>0</v>
      </c>
      <c r="Q360" s="8">
        <v>0</v>
      </c>
      <c r="R360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360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360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61" spans="2:20" x14ac:dyDescent="0.25">
      <c r="B361" s="5" t="s">
        <v>1063</v>
      </c>
      <c r="C361" s="5" t="s">
        <v>1064</v>
      </c>
      <c r="D361" s="5" t="s">
        <v>14</v>
      </c>
      <c r="E361" s="5" t="s">
        <v>17</v>
      </c>
      <c r="F361" s="5" t="s">
        <v>1054</v>
      </c>
      <c r="G361" s="5" t="s">
        <v>1065</v>
      </c>
      <c r="H361" s="4" t="s">
        <v>7</v>
      </c>
      <c r="I361" s="6">
        <v>993</v>
      </c>
      <c r="J361" s="8" t="s">
        <v>1188</v>
      </c>
      <c r="K361" s="8">
        <v>97028.44</v>
      </c>
      <c r="L361" s="8" t="s">
        <v>1186</v>
      </c>
      <c r="M361" s="9" t="str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/>
      </c>
      <c r="N361" s="8" t="s">
        <v>1186</v>
      </c>
      <c r="O361" s="8">
        <v>0</v>
      </c>
      <c r="P361" s="8">
        <v>0</v>
      </c>
      <c r="Q361" s="8">
        <v>0</v>
      </c>
      <c r="R361" s="8" t="str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ASSENTE</v>
      </c>
      <c r="S361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361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62" spans="2:20" x14ac:dyDescent="0.25">
      <c r="B362" s="5" t="s">
        <v>584</v>
      </c>
      <c r="C362" s="5" t="s">
        <v>585</v>
      </c>
      <c r="D362" s="5" t="s">
        <v>14</v>
      </c>
      <c r="E362" s="5" t="s">
        <v>17</v>
      </c>
      <c r="F362" s="5" t="s">
        <v>452</v>
      </c>
      <c r="G362" s="5" t="s">
        <v>586</v>
      </c>
      <c r="H362" s="4" t="s">
        <v>7</v>
      </c>
      <c r="I362" s="6">
        <v>989</v>
      </c>
      <c r="J362" s="8"/>
      <c r="K362" s="8">
        <v>187776.37</v>
      </c>
      <c r="L362" s="8">
        <v>2315899.56</v>
      </c>
      <c r="M362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8.1081396293369468E-2</v>
      </c>
      <c r="N362" s="8"/>
      <c r="O362" s="8">
        <v>0</v>
      </c>
      <c r="P362" s="8">
        <v>0</v>
      </c>
      <c r="Q362" s="8">
        <v>0</v>
      </c>
      <c r="R362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362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362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63" spans="2:20" x14ac:dyDescent="0.25">
      <c r="B363" s="5" t="s">
        <v>969</v>
      </c>
      <c r="C363" s="5" t="s">
        <v>970</v>
      </c>
      <c r="D363" s="5" t="s">
        <v>14</v>
      </c>
      <c r="E363" s="5" t="s">
        <v>17</v>
      </c>
      <c r="F363" s="5" t="s">
        <v>774</v>
      </c>
      <c r="G363" s="5" t="s">
        <v>971</v>
      </c>
      <c r="H363" s="4" t="s">
        <v>7</v>
      </c>
      <c r="I363" s="6">
        <v>985</v>
      </c>
      <c r="J363" s="8"/>
      <c r="K363" s="8" t="s">
        <v>1186</v>
      </c>
      <c r="L363" s="8">
        <v>3161880.28</v>
      </c>
      <c r="M363" s="9" t="str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/>
      </c>
      <c r="N363" s="8">
        <v>-301948.64</v>
      </c>
      <c r="O363" s="8">
        <v>0</v>
      </c>
      <c r="P363" s="8">
        <v>0</v>
      </c>
      <c r="Q363" s="8">
        <v>0</v>
      </c>
      <c r="R363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-301948.64</v>
      </c>
      <c r="S363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363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64" spans="2:20" x14ac:dyDescent="0.25">
      <c r="B364" s="5" t="s">
        <v>856</v>
      </c>
      <c r="C364" s="5" t="s">
        <v>857</v>
      </c>
      <c r="D364" s="5" t="s">
        <v>14</v>
      </c>
      <c r="E364" s="5" t="s">
        <v>17</v>
      </c>
      <c r="F364" s="5" t="s">
        <v>774</v>
      </c>
      <c r="G364" s="5" t="s">
        <v>858</v>
      </c>
      <c r="H364" s="4" t="s">
        <v>7</v>
      </c>
      <c r="I364" s="6">
        <v>981</v>
      </c>
      <c r="J364" s="8"/>
      <c r="K364" s="8">
        <v>163684.59</v>
      </c>
      <c r="L364" s="8">
        <v>2060594.42</v>
      </c>
      <c r="M364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7.9435617417618745E-2</v>
      </c>
      <c r="N364" s="8">
        <v>-715068.94</v>
      </c>
      <c r="O364" s="8">
        <v>0</v>
      </c>
      <c r="P364" s="8">
        <v>0</v>
      </c>
      <c r="Q364" s="8">
        <v>0</v>
      </c>
      <c r="R364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-715068.94</v>
      </c>
      <c r="S364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364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87765.741010733676</v>
      </c>
    </row>
    <row r="365" spans="2:20" x14ac:dyDescent="0.25">
      <c r="B365" s="5" t="s">
        <v>760</v>
      </c>
      <c r="C365" s="5" t="s">
        <v>761</v>
      </c>
      <c r="D365" s="5" t="s">
        <v>14</v>
      </c>
      <c r="E365" s="5" t="s">
        <v>17</v>
      </c>
      <c r="F365" s="5" t="s">
        <v>452</v>
      </c>
      <c r="G365" s="5" t="s">
        <v>762</v>
      </c>
      <c r="H365" s="4" t="s">
        <v>7</v>
      </c>
      <c r="I365" s="6">
        <v>965</v>
      </c>
      <c r="J365" s="8"/>
      <c r="K365" s="8" t="s">
        <v>1186</v>
      </c>
      <c r="L365" s="8">
        <v>1929924.87</v>
      </c>
      <c r="M365" s="9" t="str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/>
      </c>
      <c r="N365" s="8"/>
      <c r="O365" s="8">
        <v>0</v>
      </c>
      <c r="P365" s="8">
        <v>0</v>
      </c>
      <c r="Q365" s="8">
        <v>0</v>
      </c>
      <c r="R365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365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365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66" spans="2:20" x14ac:dyDescent="0.25">
      <c r="B366" s="5" t="s">
        <v>805</v>
      </c>
      <c r="C366" s="5" t="s">
        <v>806</v>
      </c>
      <c r="D366" s="5" t="s">
        <v>14</v>
      </c>
      <c r="E366" s="5" t="s">
        <v>17</v>
      </c>
      <c r="F366" s="5" t="s">
        <v>774</v>
      </c>
      <c r="G366" s="5" t="s">
        <v>807</v>
      </c>
      <c r="H366" s="4" t="s">
        <v>7</v>
      </c>
      <c r="I366" s="6">
        <v>926</v>
      </c>
      <c r="J366" s="8"/>
      <c r="K366" s="8">
        <v>17111.53</v>
      </c>
      <c r="L366" s="8">
        <v>1280673.82</v>
      </c>
      <c r="M366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1.3361349106051062E-2</v>
      </c>
      <c r="N366" s="8"/>
      <c r="O366" s="8">
        <v>0</v>
      </c>
      <c r="P366" s="8">
        <v>0</v>
      </c>
      <c r="Q366" s="8">
        <v>0</v>
      </c>
      <c r="R366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366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366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67" spans="2:20" x14ac:dyDescent="0.25">
      <c r="B367" s="5" t="s">
        <v>659</v>
      </c>
      <c r="C367" s="5" t="s">
        <v>660</v>
      </c>
      <c r="D367" s="5" t="s">
        <v>14</v>
      </c>
      <c r="E367" s="5" t="s">
        <v>17</v>
      </c>
      <c r="F367" s="5" t="s">
        <v>452</v>
      </c>
      <c r="G367" s="5" t="s">
        <v>661</v>
      </c>
      <c r="H367" s="4" t="s">
        <v>7</v>
      </c>
      <c r="I367" s="6">
        <v>922</v>
      </c>
      <c r="J367" s="8"/>
      <c r="K367" s="8" t="s">
        <v>1186</v>
      </c>
      <c r="L367" s="8">
        <v>1869803.54</v>
      </c>
      <c r="M367" s="9" t="str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/>
      </c>
      <c r="N367" s="8"/>
      <c r="O367" s="8">
        <v>0</v>
      </c>
      <c r="P367" s="8">
        <v>0</v>
      </c>
      <c r="Q367" s="8">
        <v>0</v>
      </c>
      <c r="R367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367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367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68" spans="2:20" x14ac:dyDescent="0.25">
      <c r="B368" s="5" t="s">
        <v>606</v>
      </c>
      <c r="C368" s="5" t="s">
        <v>607</v>
      </c>
      <c r="D368" s="5" t="s">
        <v>14</v>
      </c>
      <c r="E368" s="5" t="s">
        <v>17</v>
      </c>
      <c r="F368" s="5" t="s">
        <v>452</v>
      </c>
      <c r="G368" s="5" t="s">
        <v>608</v>
      </c>
      <c r="H368" s="4" t="s">
        <v>7</v>
      </c>
      <c r="I368" s="6">
        <v>921</v>
      </c>
      <c r="J368" s="8"/>
      <c r="K368" s="8">
        <v>54000</v>
      </c>
      <c r="L368" s="8">
        <v>1832045.85</v>
      </c>
      <c r="M368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2.947524484717454E-2</v>
      </c>
      <c r="N368" s="8">
        <v>-1075282.8700000001</v>
      </c>
      <c r="O368" s="8">
        <v>69332</v>
      </c>
      <c r="P368" s="8">
        <v>0</v>
      </c>
      <c r="Q368" s="8">
        <v>0</v>
      </c>
      <c r="R368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-1005950.8700000001</v>
      </c>
      <c r="S368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368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69" spans="2:20" x14ac:dyDescent="0.25">
      <c r="B369" s="5" t="s">
        <v>146</v>
      </c>
      <c r="C369" s="5" t="s">
        <v>147</v>
      </c>
      <c r="D369" s="5" t="s">
        <v>14</v>
      </c>
      <c r="E369" s="5" t="s">
        <v>17</v>
      </c>
      <c r="F369" s="5" t="s">
        <v>148</v>
      </c>
      <c r="G369" s="5" t="s">
        <v>150</v>
      </c>
      <c r="H369" s="4" t="s">
        <v>7</v>
      </c>
      <c r="I369" s="6">
        <v>911</v>
      </c>
      <c r="J369" s="8"/>
      <c r="K369" s="8">
        <v>155866.81</v>
      </c>
      <c r="L369" s="8">
        <v>2213436.09</v>
      </c>
      <c r="M369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7.0418482243144412E-2</v>
      </c>
      <c r="N369" s="8"/>
      <c r="O369" s="8">
        <v>0</v>
      </c>
      <c r="P369" s="8">
        <v>0</v>
      </c>
      <c r="Q369" s="8">
        <v>0</v>
      </c>
      <c r="R369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369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369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70" spans="2:20" x14ac:dyDescent="0.25">
      <c r="B370" s="5" t="s">
        <v>899</v>
      </c>
      <c r="C370" s="5" t="s">
        <v>900</v>
      </c>
      <c r="D370" s="5" t="s">
        <v>14</v>
      </c>
      <c r="E370" s="5" t="s">
        <v>17</v>
      </c>
      <c r="F370" s="5" t="s">
        <v>774</v>
      </c>
      <c r="G370" s="5" t="s">
        <v>901</v>
      </c>
      <c r="H370" s="4" t="s">
        <v>7</v>
      </c>
      <c r="I370" s="6">
        <v>902</v>
      </c>
      <c r="J370" s="8"/>
      <c r="K370" s="8">
        <v>68387.11</v>
      </c>
      <c r="L370" s="8">
        <v>1719991.33</v>
      </c>
      <c r="M370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3.976014809330463E-2</v>
      </c>
      <c r="N370" s="8"/>
      <c r="O370" s="8">
        <v>0</v>
      </c>
      <c r="P370" s="8">
        <v>0</v>
      </c>
      <c r="Q370" s="8">
        <v>0</v>
      </c>
      <c r="R370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370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370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71" spans="2:20" x14ac:dyDescent="0.25">
      <c r="B371" s="5" t="s">
        <v>64</v>
      </c>
      <c r="C371" s="5" t="s">
        <v>65</v>
      </c>
      <c r="D371" s="5" t="s">
        <v>14</v>
      </c>
      <c r="E371" s="5" t="s">
        <v>17</v>
      </c>
      <c r="F371" s="5" t="s">
        <v>18</v>
      </c>
      <c r="G371" s="5" t="s">
        <v>66</v>
      </c>
      <c r="H371" s="4" t="s">
        <v>7</v>
      </c>
      <c r="I371" s="6">
        <v>899</v>
      </c>
      <c r="J371" s="8"/>
      <c r="K371" s="8">
        <v>106523.58</v>
      </c>
      <c r="L371" s="8">
        <v>2439027.37</v>
      </c>
      <c r="M371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4.3674614442723532E-2</v>
      </c>
      <c r="N371" s="8">
        <v>-270271.34000000003</v>
      </c>
      <c r="O371" s="8">
        <v>0</v>
      </c>
      <c r="P371" s="8">
        <v>0</v>
      </c>
      <c r="Q371" s="8">
        <v>0</v>
      </c>
      <c r="R371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-270271.34000000003</v>
      </c>
      <c r="S371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371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19739.38568066966</v>
      </c>
    </row>
    <row r="372" spans="2:20" x14ac:dyDescent="0.25">
      <c r="B372" s="5" t="s">
        <v>701</v>
      </c>
      <c r="C372" s="5" t="s">
        <v>702</v>
      </c>
      <c r="D372" s="5" t="s">
        <v>14</v>
      </c>
      <c r="E372" s="5" t="s">
        <v>17</v>
      </c>
      <c r="F372" s="5" t="s">
        <v>452</v>
      </c>
      <c r="G372" s="5" t="s">
        <v>703</v>
      </c>
      <c r="H372" s="4" t="s">
        <v>7</v>
      </c>
      <c r="I372" s="6">
        <v>891</v>
      </c>
      <c r="J372" s="8" t="s">
        <v>1188</v>
      </c>
      <c r="K372" s="8">
        <v>180064.74</v>
      </c>
      <c r="L372" s="8">
        <v>1957154.19</v>
      </c>
      <c r="M372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9.2003349005425061E-2</v>
      </c>
      <c r="N372" s="8">
        <v>-408210.99</v>
      </c>
      <c r="O372" s="8">
        <v>0</v>
      </c>
      <c r="P372" s="8">
        <v>0</v>
      </c>
      <c r="Q372" s="8">
        <v>0</v>
      </c>
      <c r="R372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-408210.99</v>
      </c>
      <c r="S372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372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50102.777539289003</v>
      </c>
    </row>
    <row r="373" spans="2:20" x14ac:dyDescent="0.25">
      <c r="B373" s="5" t="s">
        <v>528</v>
      </c>
      <c r="C373" s="5" t="s">
        <v>529</v>
      </c>
      <c r="D373" s="5" t="s">
        <v>14</v>
      </c>
      <c r="E373" s="5" t="s">
        <v>17</v>
      </c>
      <c r="F373" s="5" t="s">
        <v>452</v>
      </c>
      <c r="G373" s="5" t="s">
        <v>530</v>
      </c>
      <c r="H373" s="4" t="s">
        <v>7</v>
      </c>
      <c r="I373" s="6">
        <v>871</v>
      </c>
      <c r="J373" s="8"/>
      <c r="K373" s="8">
        <v>187139.99</v>
      </c>
      <c r="L373" s="8">
        <v>1979883.4700000002</v>
      </c>
      <c r="M373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9.4520709342555381E-2</v>
      </c>
      <c r="N373" s="8">
        <v>-321264.34999999998</v>
      </c>
      <c r="O373" s="8">
        <v>0</v>
      </c>
      <c r="P373" s="8">
        <v>0</v>
      </c>
      <c r="Q373" s="8">
        <v>0</v>
      </c>
      <c r="R373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-321264.34999999998</v>
      </c>
      <c r="S373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373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39431.168326345847</v>
      </c>
    </row>
    <row r="374" spans="2:20" x14ac:dyDescent="0.25">
      <c r="B374" s="5" t="s">
        <v>712</v>
      </c>
      <c r="C374" s="5" t="s">
        <v>713</v>
      </c>
      <c r="D374" s="5" t="s">
        <v>14</v>
      </c>
      <c r="E374" s="5" t="s">
        <v>17</v>
      </c>
      <c r="F374" s="5" t="s">
        <v>452</v>
      </c>
      <c r="G374" s="5" t="s">
        <v>714</v>
      </c>
      <c r="H374" s="4" t="s">
        <v>7</v>
      </c>
      <c r="I374" s="6">
        <v>870</v>
      </c>
      <c r="J374" s="8"/>
      <c r="K374" s="8" t="s">
        <v>1186</v>
      </c>
      <c r="L374" s="8">
        <v>2828926.71</v>
      </c>
      <c r="M374" s="9" t="str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/>
      </c>
      <c r="N374" s="8"/>
      <c r="O374" s="8">
        <v>0</v>
      </c>
      <c r="P374" s="8">
        <v>0</v>
      </c>
      <c r="Q374" s="8">
        <v>0</v>
      </c>
      <c r="R374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374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374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75" spans="2:20" x14ac:dyDescent="0.25">
      <c r="B375" s="5" t="s">
        <v>465</v>
      </c>
      <c r="C375" s="5" t="s">
        <v>466</v>
      </c>
      <c r="D375" s="5" t="s">
        <v>14</v>
      </c>
      <c r="E375" s="5" t="s">
        <v>17</v>
      </c>
      <c r="F375" s="5" t="s">
        <v>452</v>
      </c>
      <c r="G375" s="5" t="s">
        <v>467</v>
      </c>
      <c r="H375" s="4" t="s">
        <v>7</v>
      </c>
      <c r="I375" s="6">
        <v>857</v>
      </c>
      <c r="J375" s="8"/>
      <c r="K375" s="8">
        <v>51297.89</v>
      </c>
      <c r="L375" s="8">
        <v>1557206.75</v>
      </c>
      <c r="M375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3.2942247392647124E-2</v>
      </c>
      <c r="N375" s="8">
        <v>0</v>
      </c>
      <c r="O375" s="8">
        <v>0</v>
      </c>
      <c r="P375" s="8">
        <v>0</v>
      </c>
      <c r="Q375" s="8">
        <v>0</v>
      </c>
      <c r="R375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375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375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76" spans="2:20" x14ac:dyDescent="0.25">
      <c r="B376" s="5" t="s">
        <v>626</v>
      </c>
      <c r="C376" s="5" t="s">
        <v>627</v>
      </c>
      <c r="D376" s="5" t="s">
        <v>14</v>
      </c>
      <c r="E376" s="5" t="s">
        <v>17</v>
      </c>
      <c r="F376" s="5" t="s">
        <v>452</v>
      </c>
      <c r="G376" s="5" t="s">
        <v>628</v>
      </c>
      <c r="H376" s="4" t="s">
        <v>7</v>
      </c>
      <c r="I376" s="6">
        <v>812</v>
      </c>
      <c r="J376" s="8" t="s">
        <v>1187</v>
      </c>
      <c r="K376" s="8">
        <v>75116.86</v>
      </c>
      <c r="L376" s="8">
        <v>1921057.7999999998</v>
      </c>
      <c r="M376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3.9101821923317459E-2</v>
      </c>
      <c r="N376" s="8"/>
      <c r="O376" s="8">
        <v>0</v>
      </c>
      <c r="P376" s="8">
        <v>0</v>
      </c>
      <c r="Q376" s="8">
        <v>0</v>
      </c>
      <c r="R376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376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376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77" spans="2:20" x14ac:dyDescent="0.25">
      <c r="B377" s="5" t="s">
        <v>754</v>
      </c>
      <c r="C377" s="5" t="s">
        <v>755</v>
      </c>
      <c r="D377" s="5" t="s">
        <v>14</v>
      </c>
      <c r="E377" s="5" t="s">
        <v>17</v>
      </c>
      <c r="F377" s="5" t="s">
        <v>452</v>
      </c>
      <c r="G377" s="5" t="s">
        <v>756</v>
      </c>
      <c r="H377" s="4" t="s">
        <v>7</v>
      </c>
      <c r="I377" s="6">
        <v>811</v>
      </c>
      <c r="J377" s="8"/>
      <c r="K377" s="8">
        <v>60778.720000000001</v>
      </c>
      <c r="L377" s="8">
        <v>2143261.7799999998</v>
      </c>
      <c r="M377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2.8358047797595685E-2</v>
      </c>
      <c r="N377" s="8">
        <v>-795471.44</v>
      </c>
      <c r="O377" s="8">
        <v>198534</v>
      </c>
      <c r="P377" s="8">
        <v>0</v>
      </c>
      <c r="Q377" s="8">
        <v>0</v>
      </c>
      <c r="R377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-596937.43999999994</v>
      </c>
      <c r="S377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377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78" spans="2:20" x14ac:dyDescent="0.25">
      <c r="B378" s="5" t="s">
        <v>490</v>
      </c>
      <c r="C378" s="5" t="s">
        <v>491</v>
      </c>
      <c r="D378" s="5" t="s">
        <v>14</v>
      </c>
      <c r="E378" s="5" t="s">
        <v>17</v>
      </c>
      <c r="F378" s="5" t="s">
        <v>452</v>
      </c>
      <c r="G378" s="5" t="s">
        <v>492</v>
      </c>
      <c r="H378" s="4" t="s">
        <v>7</v>
      </c>
      <c r="I378" s="6">
        <v>762</v>
      </c>
      <c r="J378" s="8"/>
      <c r="K378" s="8">
        <v>112062</v>
      </c>
      <c r="L378" s="8">
        <v>1587218.49</v>
      </c>
      <c r="M378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7.0602756146067827E-2</v>
      </c>
      <c r="N378" s="8">
        <v>-185653.21</v>
      </c>
      <c r="O378" s="8">
        <v>38691</v>
      </c>
      <c r="P378" s="8">
        <v>0</v>
      </c>
      <c r="Q378" s="8">
        <v>0</v>
      </c>
      <c r="R378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-146962.21</v>
      </c>
      <c r="S378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378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18037.76746508533</v>
      </c>
    </row>
    <row r="379" spans="2:20" x14ac:dyDescent="0.25">
      <c r="B379" s="5" t="s">
        <v>1073</v>
      </c>
      <c r="C379" s="5" t="s">
        <v>1074</v>
      </c>
      <c r="D379" s="5" t="s">
        <v>14</v>
      </c>
      <c r="E379" s="5" t="s">
        <v>17</v>
      </c>
      <c r="F379" s="5" t="s">
        <v>1054</v>
      </c>
      <c r="G379" s="5" t="s">
        <v>1075</v>
      </c>
      <c r="H379" s="4" t="s">
        <v>7</v>
      </c>
      <c r="I379" s="6">
        <v>745</v>
      </c>
      <c r="J379" s="8" t="s">
        <v>1188</v>
      </c>
      <c r="K379" s="8">
        <v>52631.040000000001</v>
      </c>
      <c r="L379" s="8">
        <v>1191044.31</v>
      </c>
      <c r="M379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4.4188985714561702E-2</v>
      </c>
      <c r="N379" s="8">
        <v>-680444.49</v>
      </c>
      <c r="O379" s="8">
        <v>0</v>
      </c>
      <c r="P379" s="8">
        <v>0</v>
      </c>
      <c r="Q379" s="8">
        <v>0</v>
      </c>
      <c r="R379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-680444.49</v>
      </c>
      <c r="S379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379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49696.561323877591</v>
      </c>
    </row>
    <row r="380" spans="2:20" x14ac:dyDescent="0.25">
      <c r="B380" s="5" t="s">
        <v>662</v>
      </c>
      <c r="C380" s="5" t="s">
        <v>663</v>
      </c>
      <c r="D380" s="5" t="s">
        <v>14</v>
      </c>
      <c r="E380" s="5" t="s">
        <v>17</v>
      </c>
      <c r="F380" s="5" t="s">
        <v>452</v>
      </c>
      <c r="G380" s="5" t="s">
        <v>664</v>
      </c>
      <c r="H380" s="4" t="s">
        <v>7</v>
      </c>
      <c r="I380" s="6">
        <v>743</v>
      </c>
      <c r="J380" s="8"/>
      <c r="K380" s="8">
        <v>0</v>
      </c>
      <c r="L380" s="8">
        <v>1504678.37</v>
      </c>
      <c r="M380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</v>
      </c>
      <c r="N380" s="8">
        <v>-32730.76</v>
      </c>
      <c r="O380" s="8">
        <v>0</v>
      </c>
      <c r="P380" s="8">
        <v>0</v>
      </c>
      <c r="Q380" s="8">
        <v>0</v>
      </c>
      <c r="R380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-32730.76</v>
      </c>
      <c r="S380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380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81" spans="2:20" x14ac:dyDescent="0.25">
      <c r="B381" s="5" t="s">
        <v>576</v>
      </c>
      <c r="C381" s="5" t="s">
        <v>577</v>
      </c>
      <c r="D381" s="5" t="s">
        <v>14</v>
      </c>
      <c r="E381" s="5" t="s">
        <v>17</v>
      </c>
      <c r="F381" s="5" t="s">
        <v>452</v>
      </c>
      <c r="G381" s="5" t="s">
        <v>578</v>
      </c>
      <c r="H381" s="4" t="s">
        <v>7</v>
      </c>
      <c r="I381" s="6">
        <v>737</v>
      </c>
      <c r="J381" s="8"/>
      <c r="K381" s="8">
        <v>205715.07</v>
      </c>
      <c r="L381" s="8">
        <v>1531147.9000000001</v>
      </c>
      <c r="M381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0.13435349387214651</v>
      </c>
      <c r="N381" s="8">
        <v>-333055.40999999997</v>
      </c>
      <c r="O381" s="8">
        <v>53362</v>
      </c>
      <c r="P381" s="8">
        <v>0</v>
      </c>
      <c r="Q381" s="8">
        <v>0</v>
      </c>
      <c r="R381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-279693.40999999997</v>
      </c>
      <c r="S381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381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20476.349940571166</v>
      </c>
    </row>
    <row r="382" spans="2:20" x14ac:dyDescent="0.25">
      <c r="B382" s="5" t="s">
        <v>439</v>
      </c>
      <c r="C382" s="5" t="s">
        <v>440</v>
      </c>
      <c r="D382" s="5" t="s">
        <v>14</v>
      </c>
      <c r="E382" s="5" t="s">
        <v>17</v>
      </c>
      <c r="F382" s="5" t="s">
        <v>392</v>
      </c>
      <c r="G382" s="5" t="s">
        <v>441</v>
      </c>
      <c r="H382" s="4" t="s">
        <v>7</v>
      </c>
      <c r="I382" s="6">
        <v>705</v>
      </c>
      <c r="J382" s="8"/>
      <c r="K382" s="8">
        <v>0</v>
      </c>
      <c r="L382" s="8">
        <v>1427227.7200000002</v>
      </c>
      <c r="M382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</v>
      </c>
      <c r="N382" s="8"/>
      <c r="O382" s="8">
        <v>0</v>
      </c>
      <c r="P382" s="8">
        <v>0</v>
      </c>
      <c r="Q382" s="8">
        <v>0</v>
      </c>
      <c r="R382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382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382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83" spans="2:20" x14ac:dyDescent="0.25">
      <c r="B383" s="5" t="s">
        <v>458</v>
      </c>
      <c r="C383" s="5" t="s">
        <v>459</v>
      </c>
      <c r="D383" s="5" t="s">
        <v>14</v>
      </c>
      <c r="E383" s="5" t="s">
        <v>17</v>
      </c>
      <c r="F383" s="5" t="s">
        <v>452</v>
      </c>
      <c r="G383" s="5" t="s">
        <v>461</v>
      </c>
      <c r="H383" s="4" t="s">
        <v>7</v>
      </c>
      <c r="I383" s="6">
        <v>704</v>
      </c>
      <c r="J383" s="8"/>
      <c r="K383" s="8">
        <v>42396.93</v>
      </c>
      <c r="L383" s="8">
        <v>1814921</v>
      </c>
      <c r="M383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2.3360206862998445E-2</v>
      </c>
      <c r="N383" s="8"/>
      <c r="O383" s="8">
        <v>0</v>
      </c>
      <c r="P383" s="8">
        <v>0</v>
      </c>
      <c r="Q383" s="8">
        <v>0</v>
      </c>
      <c r="R383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383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383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84" spans="2:20" x14ac:dyDescent="0.25">
      <c r="B384" s="5" t="s">
        <v>566</v>
      </c>
      <c r="C384" s="5" t="s">
        <v>567</v>
      </c>
      <c r="D384" s="5" t="s">
        <v>14</v>
      </c>
      <c r="E384" s="5" t="s">
        <v>17</v>
      </c>
      <c r="F384" s="5" t="s">
        <v>452</v>
      </c>
      <c r="G384" s="5" t="s">
        <v>569</v>
      </c>
      <c r="H384" s="4" t="s">
        <v>7</v>
      </c>
      <c r="I384" s="6">
        <v>686</v>
      </c>
      <c r="J384" s="8"/>
      <c r="K384" s="8">
        <v>142528.16</v>
      </c>
      <c r="L384" s="8">
        <v>1584259.4</v>
      </c>
      <c r="M384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8.9965166058033175E-2</v>
      </c>
      <c r="N384" s="8"/>
      <c r="O384" s="8">
        <v>0</v>
      </c>
      <c r="P384" s="8">
        <v>0</v>
      </c>
      <c r="Q384" s="8">
        <v>0</v>
      </c>
      <c r="R384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384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384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85" spans="2:20" x14ac:dyDescent="0.25">
      <c r="B385" s="5" t="s">
        <v>611</v>
      </c>
      <c r="C385" s="5" t="s">
        <v>612</v>
      </c>
      <c r="D385" s="5" t="s">
        <v>14</v>
      </c>
      <c r="E385" s="5" t="s">
        <v>17</v>
      </c>
      <c r="F385" s="5" t="s">
        <v>452</v>
      </c>
      <c r="G385" s="5" t="s">
        <v>613</v>
      </c>
      <c r="H385" s="4" t="s">
        <v>7</v>
      </c>
      <c r="I385" s="6">
        <v>681</v>
      </c>
      <c r="J385" s="8"/>
      <c r="K385" s="8">
        <v>105724.38</v>
      </c>
      <c r="L385" s="8">
        <v>1309678.67</v>
      </c>
      <c r="M385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8.0725434735834864E-2</v>
      </c>
      <c r="N385" s="8">
        <v>-501797.92</v>
      </c>
      <c r="O385" s="8">
        <v>0</v>
      </c>
      <c r="P385" s="8">
        <v>0</v>
      </c>
      <c r="Q385" s="8">
        <v>0</v>
      </c>
      <c r="R385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-501797.92</v>
      </c>
      <c r="S385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385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61589.399039545555</v>
      </c>
    </row>
    <row r="386" spans="2:20" x14ac:dyDescent="0.25">
      <c r="B386" s="5" t="s">
        <v>629</v>
      </c>
      <c r="C386" s="5" t="s">
        <v>630</v>
      </c>
      <c r="D386" s="5" t="s">
        <v>14</v>
      </c>
      <c r="E386" s="5" t="s">
        <v>17</v>
      </c>
      <c r="F386" s="5" t="s">
        <v>452</v>
      </c>
      <c r="G386" s="5" t="s">
        <v>632</v>
      </c>
      <c r="H386" s="4" t="s">
        <v>7</v>
      </c>
      <c r="I386" s="6">
        <v>677</v>
      </c>
      <c r="J386" s="8"/>
      <c r="K386" s="8">
        <v>4000</v>
      </c>
      <c r="L386" s="8">
        <v>1363692.6099999999</v>
      </c>
      <c r="M386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2.9332123461459545E-3</v>
      </c>
      <c r="N386" s="8"/>
      <c r="O386" s="8">
        <v>0</v>
      </c>
      <c r="P386" s="8">
        <v>0</v>
      </c>
      <c r="Q386" s="8">
        <v>0</v>
      </c>
      <c r="R386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386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386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87" spans="2:20" x14ac:dyDescent="0.25">
      <c r="B387" s="5" t="s">
        <v>587</v>
      </c>
      <c r="C387" s="5" t="s">
        <v>588</v>
      </c>
      <c r="D387" s="5" t="s">
        <v>14</v>
      </c>
      <c r="E387" s="5" t="s">
        <v>17</v>
      </c>
      <c r="F387" s="5" t="s">
        <v>452</v>
      </c>
      <c r="G387" s="5" t="s">
        <v>589</v>
      </c>
      <c r="H387" s="4" t="s">
        <v>7</v>
      </c>
      <c r="I387" s="6">
        <v>659</v>
      </c>
      <c r="J387" s="8"/>
      <c r="K387" s="8">
        <v>32183.73</v>
      </c>
      <c r="L387" s="8">
        <v>1373333.43</v>
      </c>
      <c r="M387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2.3434753204835332E-2</v>
      </c>
      <c r="N387" s="8">
        <v>-276923.84999999998</v>
      </c>
      <c r="O387" s="8">
        <v>54585</v>
      </c>
      <c r="P387" s="8">
        <v>0</v>
      </c>
      <c r="Q387" s="8">
        <v>0</v>
      </c>
      <c r="R387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-222338.84999999998</v>
      </c>
      <c r="S387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387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88" spans="2:20" x14ac:dyDescent="0.25">
      <c r="B388" s="5" t="s">
        <v>533</v>
      </c>
      <c r="C388" s="5" t="s">
        <v>534</v>
      </c>
      <c r="D388" s="5" t="s">
        <v>14</v>
      </c>
      <c r="E388" s="5" t="s">
        <v>17</v>
      </c>
      <c r="F388" s="5" t="s">
        <v>452</v>
      </c>
      <c r="G388" s="5" t="s">
        <v>535</v>
      </c>
      <c r="H388" s="4" t="s">
        <v>7</v>
      </c>
      <c r="I388" s="6">
        <v>615</v>
      </c>
      <c r="J388" s="8"/>
      <c r="K388" s="8" t="s">
        <v>1186</v>
      </c>
      <c r="L388" s="8">
        <v>1318538.79</v>
      </c>
      <c r="M388" s="9" t="str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/>
      </c>
      <c r="N388" s="8">
        <v>-164615.64000000001</v>
      </c>
      <c r="O388" s="8">
        <v>34952</v>
      </c>
      <c r="P388" s="8">
        <v>0</v>
      </c>
      <c r="Q388" s="8">
        <v>0</v>
      </c>
      <c r="R388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-129663.64000000001</v>
      </c>
      <c r="S388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388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89" spans="2:20" x14ac:dyDescent="0.25">
      <c r="B389" s="5" t="s">
        <v>978</v>
      </c>
      <c r="C389" s="5" t="s">
        <v>979</v>
      </c>
      <c r="D389" s="5" t="s">
        <v>14</v>
      </c>
      <c r="E389" s="5" t="s">
        <v>17</v>
      </c>
      <c r="F389" s="5" t="s">
        <v>774</v>
      </c>
      <c r="G389" s="5" t="s">
        <v>980</v>
      </c>
      <c r="H389" s="4" t="s">
        <v>7</v>
      </c>
      <c r="I389" s="6">
        <v>615</v>
      </c>
      <c r="J389" s="8"/>
      <c r="K389" s="8">
        <v>24548.43</v>
      </c>
      <c r="L389" s="8">
        <v>952939.60000000009</v>
      </c>
      <c r="M389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2.5760740764682249E-2</v>
      </c>
      <c r="N389" s="8">
        <v>-97261.05</v>
      </c>
      <c r="O389" s="8">
        <v>0</v>
      </c>
      <c r="P389" s="8">
        <v>0</v>
      </c>
      <c r="Q389" s="8">
        <v>0</v>
      </c>
      <c r="R389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-97261.05</v>
      </c>
      <c r="S389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389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90" spans="2:20" x14ac:dyDescent="0.25">
      <c r="B390" s="5" t="s">
        <v>674</v>
      </c>
      <c r="C390" s="5" t="s">
        <v>675</v>
      </c>
      <c r="D390" s="5" t="s">
        <v>14</v>
      </c>
      <c r="E390" s="5" t="s">
        <v>17</v>
      </c>
      <c r="F390" s="5" t="s">
        <v>452</v>
      </c>
      <c r="G390" s="5" t="s">
        <v>676</v>
      </c>
      <c r="H390" s="4" t="s">
        <v>7</v>
      </c>
      <c r="I390" s="6">
        <v>595</v>
      </c>
      <c r="J390" s="8"/>
      <c r="K390" s="8">
        <v>101290.24000000001</v>
      </c>
      <c r="L390" s="8">
        <v>1288223.3999999999</v>
      </c>
      <c r="M390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7.862785290191128E-2</v>
      </c>
      <c r="N390" s="8">
        <v>0</v>
      </c>
      <c r="O390" s="8">
        <v>0</v>
      </c>
      <c r="P390" s="8">
        <v>0</v>
      </c>
      <c r="Q390" s="8">
        <v>0</v>
      </c>
      <c r="R390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390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390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91" spans="2:20" x14ac:dyDescent="0.25">
      <c r="B391" s="5" t="s">
        <v>471</v>
      </c>
      <c r="C391" s="5" t="s">
        <v>472</v>
      </c>
      <c r="D391" s="5" t="s">
        <v>14</v>
      </c>
      <c r="E391" s="5" t="s">
        <v>17</v>
      </c>
      <c r="F391" s="5" t="s">
        <v>452</v>
      </c>
      <c r="G391" s="5" t="s">
        <v>474</v>
      </c>
      <c r="H391" s="4" t="s">
        <v>7</v>
      </c>
      <c r="I391" s="6">
        <v>570</v>
      </c>
      <c r="J391" s="8"/>
      <c r="K391" s="8" t="s">
        <v>1186</v>
      </c>
      <c r="L391" s="8">
        <v>1417452.9</v>
      </c>
      <c r="M391" s="9" t="str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/>
      </c>
      <c r="N391" s="8"/>
      <c r="O391" s="8">
        <v>0</v>
      </c>
      <c r="P391" s="8">
        <v>0</v>
      </c>
      <c r="Q391" s="8">
        <v>0</v>
      </c>
      <c r="R391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391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/>
      </c>
      <c r="T391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92" spans="2:20" x14ac:dyDescent="0.25">
      <c r="B392" s="5" t="s">
        <v>590</v>
      </c>
      <c r="C392" s="5" t="s">
        <v>591</v>
      </c>
      <c r="D392" s="5" t="s">
        <v>14</v>
      </c>
      <c r="E392" s="5" t="s">
        <v>17</v>
      </c>
      <c r="F392" s="5" t="s">
        <v>452</v>
      </c>
      <c r="G392" s="5" t="s">
        <v>592</v>
      </c>
      <c r="H392" s="4" t="s">
        <v>7</v>
      </c>
      <c r="I392" s="6">
        <v>558</v>
      </c>
      <c r="J392" s="8"/>
      <c r="K392" s="8">
        <v>46287.97</v>
      </c>
      <c r="L392" s="8">
        <v>883506.28</v>
      </c>
      <c r="M392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5.2391217864348402E-2</v>
      </c>
      <c r="N392" s="8"/>
      <c r="O392" s="8">
        <v>0</v>
      </c>
      <c r="P392" s="8">
        <v>0</v>
      </c>
      <c r="Q392" s="8">
        <v>0</v>
      </c>
      <c r="R392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392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392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93" spans="2:20" x14ac:dyDescent="0.25">
      <c r="B393" s="5" t="s">
        <v>617</v>
      </c>
      <c r="C393" s="5" t="s">
        <v>618</v>
      </c>
      <c r="D393" s="5" t="s">
        <v>14</v>
      </c>
      <c r="E393" s="5" t="s">
        <v>17</v>
      </c>
      <c r="F393" s="5" t="s">
        <v>452</v>
      </c>
      <c r="G393" s="5" t="s">
        <v>619</v>
      </c>
      <c r="H393" s="4" t="s">
        <v>7</v>
      </c>
      <c r="I393" s="6">
        <v>557</v>
      </c>
      <c r="J393" s="8"/>
      <c r="K393" s="8">
        <v>143975.85999999999</v>
      </c>
      <c r="L393" s="8">
        <v>1875186.26</v>
      </c>
      <c r="M393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7.6779498160358742E-2</v>
      </c>
      <c r="N393" s="8">
        <v>0</v>
      </c>
      <c r="O393" s="8">
        <v>0</v>
      </c>
      <c r="P393" s="8">
        <v>0</v>
      </c>
      <c r="Q393" s="8">
        <v>0</v>
      </c>
      <c r="R393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393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393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94" spans="2:20" x14ac:dyDescent="0.25">
      <c r="B394" s="5" t="s">
        <v>151</v>
      </c>
      <c r="C394" s="5" t="s">
        <v>152</v>
      </c>
      <c r="D394" s="5" t="s">
        <v>14</v>
      </c>
      <c r="E394" s="5" t="s">
        <v>17</v>
      </c>
      <c r="F394" s="5" t="s">
        <v>148</v>
      </c>
      <c r="G394" s="5" t="s">
        <v>153</v>
      </c>
      <c r="H394" s="4" t="s">
        <v>7</v>
      </c>
      <c r="I394" s="6">
        <v>522</v>
      </c>
      <c r="J394" s="8"/>
      <c r="K394" s="8">
        <v>79676.89</v>
      </c>
      <c r="L394" s="8">
        <v>1422298.5</v>
      </c>
      <c r="M394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5.6019808781349344E-2</v>
      </c>
      <c r="N394" s="8">
        <v>-520160.08</v>
      </c>
      <c r="O394" s="8">
        <v>0</v>
      </c>
      <c r="P394" s="8">
        <v>0</v>
      </c>
      <c r="Q394" s="8">
        <v>0</v>
      </c>
      <c r="R394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-520160.08</v>
      </c>
      <c r="S394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394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37990.11924389757</v>
      </c>
    </row>
    <row r="395" spans="2:20" x14ac:dyDescent="0.25">
      <c r="B395" s="5" t="s">
        <v>823</v>
      </c>
      <c r="C395" s="5" t="s">
        <v>824</v>
      </c>
      <c r="D395" s="5" t="s">
        <v>14</v>
      </c>
      <c r="E395" s="5" t="s">
        <v>17</v>
      </c>
      <c r="F395" s="5" t="s">
        <v>774</v>
      </c>
      <c r="G395" s="5" t="s">
        <v>826</v>
      </c>
      <c r="H395" s="4" t="s">
        <v>7</v>
      </c>
      <c r="I395" s="6">
        <v>467</v>
      </c>
      <c r="J395" s="8"/>
      <c r="K395" s="8">
        <v>84167.9</v>
      </c>
      <c r="L395" s="8">
        <v>983350.09</v>
      </c>
      <c r="M395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8.559301601324916E-2</v>
      </c>
      <c r="N395" s="8"/>
      <c r="O395" s="8">
        <v>0</v>
      </c>
      <c r="P395" s="8">
        <v>0</v>
      </c>
      <c r="Q395" s="8">
        <v>0</v>
      </c>
      <c r="R395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395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395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96" spans="2:20" x14ac:dyDescent="0.25">
      <c r="B396" s="5" t="s">
        <v>509</v>
      </c>
      <c r="C396" s="5" t="s">
        <v>510</v>
      </c>
      <c r="D396" s="5" t="s">
        <v>14</v>
      </c>
      <c r="E396" s="5" t="s">
        <v>17</v>
      </c>
      <c r="F396" s="5" t="s">
        <v>452</v>
      </c>
      <c r="G396" s="5" t="s">
        <v>512</v>
      </c>
      <c r="H396" s="4" t="s">
        <v>7</v>
      </c>
      <c r="I396" s="6">
        <v>464</v>
      </c>
      <c r="J396" s="8"/>
      <c r="K396" s="8">
        <v>87968.67</v>
      </c>
      <c r="L396" s="8">
        <v>848895.40999999992</v>
      </c>
      <c r="M396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0.10362721834012509</v>
      </c>
      <c r="N396" s="8">
        <v>0</v>
      </c>
      <c r="O396" s="8">
        <v>0</v>
      </c>
      <c r="P396" s="8">
        <v>0</v>
      </c>
      <c r="Q396" s="8">
        <v>0</v>
      </c>
      <c r="R396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396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maggiore del 9,6%</v>
      </c>
      <c r="T396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97" spans="2:20" x14ac:dyDescent="0.25">
      <c r="B397" s="5" t="s">
        <v>522</v>
      </c>
      <c r="C397" s="5" t="s">
        <v>523</v>
      </c>
      <c r="D397" s="5" t="s">
        <v>14</v>
      </c>
      <c r="E397" s="5" t="s">
        <v>17</v>
      </c>
      <c r="F397" s="5" t="s">
        <v>452</v>
      </c>
      <c r="G397" s="5" t="s">
        <v>524</v>
      </c>
      <c r="H397" s="4" t="s">
        <v>7</v>
      </c>
      <c r="I397" s="6">
        <v>451</v>
      </c>
      <c r="J397" s="8"/>
      <c r="K397" s="8">
        <v>92884.98</v>
      </c>
      <c r="L397" s="8">
        <v>1206092.48</v>
      </c>
      <c r="M397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7.7013149107769907E-2</v>
      </c>
      <c r="N397" s="8"/>
      <c r="O397" s="8">
        <v>0</v>
      </c>
      <c r="P397" s="8">
        <v>0</v>
      </c>
      <c r="Q397" s="8">
        <v>0</v>
      </c>
      <c r="R397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397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397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98" spans="2:20" x14ac:dyDescent="0.25">
      <c r="B398" s="5" t="s">
        <v>981</v>
      </c>
      <c r="C398" s="5" t="s">
        <v>982</v>
      </c>
      <c r="D398" s="5" t="s">
        <v>14</v>
      </c>
      <c r="E398" s="5" t="s">
        <v>17</v>
      </c>
      <c r="F398" s="5" t="s">
        <v>774</v>
      </c>
      <c r="G398" s="5" t="s">
        <v>983</v>
      </c>
      <c r="H398" s="4" t="s">
        <v>7</v>
      </c>
      <c r="I398" s="6">
        <v>399</v>
      </c>
      <c r="J398" s="8"/>
      <c r="K398" s="8">
        <v>48132.38</v>
      </c>
      <c r="L398" s="8">
        <v>1481691.42</v>
      </c>
      <c r="M398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3.2484753134360458E-2</v>
      </c>
      <c r="N398" s="8"/>
      <c r="O398" s="8">
        <v>0</v>
      </c>
      <c r="P398" s="8">
        <v>0</v>
      </c>
      <c r="Q398" s="8">
        <v>0</v>
      </c>
      <c r="R398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398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398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399" spans="2:20" x14ac:dyDescent="0.25">
      <c r="B399" s="5" t="s">
        <v>548</v>
      </c>
      <c r="C399" s="5" t="s">
        <v>549</v>
      </c>
      <c r="D399" s="5" t="s">
        <v>14</v>
      </c>
      <c r="E399" s="5" t="s">
        <v>17</v>
      </c>
      <c r="F399" s="5" t="s">
        <v>452</v>
      </c>
      <c r="G399" s="5" t="s">
        <v>550</v>
      </c>
      <c r="H399" s="4" t="s">
        <v>7</v>
      </c>
      <c r="I399" s="6">
        <v>340</v>
      </c>
      <c r="J399" s="8"/>
      <c r="K399" s="8">
        <v>55801.17</v>
      </c>
      <c r="L399" s="8">
        <v>857499.05</v>
      </c>
      <c r="M399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6.5074322822864933E-2</v>
      </c>
      <c r="N399" s="8"/>
      <c r="O399" s="8">
        <v>0</v>
      </c>
      <c r="P399" s="8">
        <v>0</v>
      </c>
      <c r="Q399" s="8">
        <v>0</v>
      </c>
      <c r="R399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399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6,5% e il 9,6%</v>
      </c>
      <c r="T399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400" spans="2:20" x14ac:dyDescent="0.25">
      <c r="B400" s="5" t="s">
        <v>665</v>
      </c>
      <c r="C400" s="5" t="s">
        <v>666</v>
      </c>
      <c r="D400" s="5" t="s">
        <v>14</v>
      </c>
      <c r="E400" s="5" t="s">
        <v>17</v>
      </c>
      <c r="F400" s="5" t="s">
        <v>452</v>
      </c>
      <c r="G400" s="5" t="s">
        <v>667</v>
      </c>
      <c r="H400" s="4" t="s">
        <v>7</v>
      </c>
      <c r="I400" s="6">
        <v>187</v>
      </c>
      <c r="J400" s="8"/>
      <c r="K400" s="8">
        <v>34680</v>
      </c>
      <c r="L400" s="8">
        <v>592739.09000000008</v>
      </c>
      <c r="M400" s="9">
        <f>+IF(AND(ANGF_20203[[#This Row],[FCDE previsioni definitive 2019
Rendiconto_della_Gestione_Dati_Contabili_Analitici_Finanziari_-_Spese_Missione_e_Programma (codice U.1.10.01.03.000)]]="ASSENTE", ANGF_20203[[#This Row],[LETTERA E negativa 2019
da SBD Risultato di amministrazione ]]&lt;0, OR(ANGF_20203[[#This Row],[FLG
DSS = Dissesto
PDSS = Predissesto]]="DSS",ANGF_20203[[#This Row],[FLG
DSS = Dissesto
PDSS = Predissesto]]="PDSS")), 0,
IFERROR(ANGF_20203[[#This Row],[FCDE previsioni definitive 2019
Rendiconto_della_Gestione_Dati_Contabili_Analitici_Finanziari_-_Spese_Missione_e_Programma (codice U.1.10.01.03.000)]] / ANGF_20203[[#This Row],[ENTRATE CORRENTI previsioni definitive 2019
da SDB per titoli]],""))</f>
        <v>5.8508035972454582E-2</v>
      </c>
      <c r="N400" s="8"/>
      <c r="O400" s="8">
        <v>0</v>
      </c>
      <c r="P400" s="8">
        <v>0</v>
      </c>
      <c r="Q400" s="8">
        <v>0</v>
      </c>
      <c r="R400" s="8">
        <f>+IFERROR(ANGF_20203[[#This Row],[LETTERA E negativa 2019
da SBD Risultato di amministrazione ]]+ANGF_20203[[#This Row],[CONTRIBUTO FAL 
art.52 del DL 73/2021]]+ANGF_20203[[#This Row],[CONTRIBUTO art.38 c.1 septies DL 34/2019]]+ANGF_20203[[#This Row],[CONTRIBUTO art.38 c.1 octies  DL 34/2019]], "ASSENTE")</f>
        <v>0</v>
      </c>
      <c r="S400" s="8" t="str">
        <f>IF(ANGF_20203[[#This Row],[FCDE / Entrate correnti]]="", "",   IF(AND(ANGF_20203[[#This Row],[FCDE / Entrate correnti]]&gt;=3.2%,ANGF_20203[[#This Row],[FCDE / Entrate correnti]]&lt;=6.4%), "compreso tra 3,2% e il 6,4%", IF(AND(ANGF_20203[[#This Row],[FCDE / Entrate correnti]]&gt;6.4%,ANGF_20203[[#This Row],[FCDE / Entrate correnti]]&lt;=9.6%), "compreso tra 6,5% e il 9,6%", IF(ANGF_20203[[#This Row],[FCDE / Entrate correnti]]&gt;9.6%, "maggiore del 9,6%", IF(OR(ANGF_20203[[#This Row],[FLG
DSS = Dissesto
PDSS = Predissesto]]="DSS",ANGF_20203[[#This Row],[FLG
DSS = Dissesto
PDSS = Predissesto]]="PDSS"), "dissesto/predissesto",IF(ANGF_20203[[#This Row],[FLG
DSS = Dissesto
PDSS = Predissesto]]="DSS","XX",""))))))</f>
        <v>compreso tra 3,2% e il 6,4%</v>
      </c>
      <c r="T400" s="14">
        <f xml:space="preserve"> IFERROR( ( ANGF_20203[[#This Row],[DISAVANZO al netto delle precedenti assegnazioni]]) /
SUMPRODUCT(--(ANGF_20203[[#This Row],[Fasce incidenza]]=ANGF_20203[Fasce incidenza]), ANGF_20203[DISAVANZO al netto delle precedenti assegnazioni] ) * (VLOOKUP(ANGF_20203[[#This Row],[Fasce incidenza]],$Q$2:$R$5,2,0)*$R$1), 0)</f>
        <v>0</v>
      </c>
    </row>
    <row r="401" spans="2:16" x14ac:dyDescent="0.25">
      <c r="B401" s="5"/>
      <c r="C401" s="5"/>
      <c r="D401" s="5"/>
      <c r="E401" s="5"/>
      <c r="F401" s="5"/>
      <c r="G401" s="5"/>
      <c r="H401" s="4"/>
      <c r="I401" s="6"/>
      <c r="J401" s="6"/>
      <c r="K401" s="6"/>
      <c r="L401" s="6"/>
      <c r="M401" s="6"/>
      <c r="O401" s="6"/>
      <c r="P401" s="6"/>
    </row>
    <row r="402" spans="2:16" x14ac:dyDescent="0.25">
      <c r="B402" s="5"/>
      <c r="C402" s="5"/>
      <c r="D402" s="5"/>
      <c r="E402" s="5"/>
      <c r="F402" s="5"/>
      <c r="G402" s="5"/>
      <c r="H402" s="7"/>
      <c r="I402" s="6"/>
      <c r="J402" s="6"/>
      <c r="K402" s="6"/>
      <c r="L402" s="6"/>
      <c r="M402" s="6"/>
    </row>
    <row r="403" spans="2:16" x14ac:dyDescent="0.25">
      <c r="B403" s="5"/>
      <c r="C403" s="5"/>
      <c r="D403" s="5"/>
      <c r="E403" s="5"/>
      <c r="F403" s="5"/>
      <c r="G403" s="5"/>
      <c r="H403" s="7"/>
      <c r="I403" s="6"/>
      <c r="J403" s="6"/>
      <c r="K403" s="6"/>
      <c r="L403" s="6"/>
      <c r="M403" s="6"/>
    </row>
    <row r="404" spans="2:16" x14ac:dyDescent="0.25">
      <c r="B404" s="5"/>
      <c r="C404" s="5"/>
      <c r="D404" s="5"/>
      <c r="E404" s="5"/>
      <c r="F404" s="5"/>
      <c r="G404" s="5"/>
      <c r="H404" s="7"/>
      <c r="I404" s="6"/>
      <c r="J404" s="6"/>
      <c r="K404" s="6"/>
      <c r="L404" s="6"/>
      <c r="M404" s="6"/>
    </row>
    <row r="405" spans="2:16" x14ac:dyDescent="0.25">
      <c r="B405" s="5"/>
      <c r="C405" s="5"/>
      <c r="D405" s="5"/>
      <c r="E405" s="5"/>
      <c r="F405" s="5"/>
      <c r="G405" s="5"/>
      <c r="H405" s="7"/>
      <c r="I405" s="6"/>
      <c r="J405" s="6"/>
      <c r="K405" s="6"/>
      <c r="L405" s="6"/>
      <c r="M405" s="6"/>
    </row>
    <row r="406" spans="2:16" x14ac:dyDescent="0.25">
      <c r="B406" s="5"/>
      <c r="C406" s="5"/>
      <c r="D406" s="5"/>
      <c r="E406" s="5"/>
      <c r="F406" s="5"/>
      <c r="G406" s="5"/>
      <c r="H406" s="7"/>
      <c r="I406" s="6"/>
      <c r="J406" s="6"/>
      <c r="K406" s="6"/>
      <c r="L406" s="6"/>
      <c r="M406" s="6"/>
    </row>
    <row r="407" spans="2:16" x14ac:dyDescent="0.25">
      <c r="B407" s="5"/>
      <c r="C407" s="5"/>
      <c r="D407" s="5"/>
      <c r="E407" s="5"/>
      <c r="F407" s="5"/>
      <c r="G407" s="5"/>
      <c r="H407" s="7"/>
      <c r="I407" s="6"/>
      <c r="J407" s="6"/>
      <c r="K407" s="6"/>
      <c r="L407" s="6"/>
      <c r="M407" s="6"/>
    </row>
    <row r="408" spans="2:16" x14ac:dyDescent="0.25">
      <c r="B408" s="5"/>
      <c r="C408" s="5"/>
      <c r="D408" s="5"/>
      <c r="E408" s="5"/>
      <c r="F408" s="5"/>
      <c r="G408" s="5"/>
      <c r="H408" s="7"/>
      <c r="I408" s="6"/>
      <c r="J408" s="6"/>
      <c r="K408" s="6"/>
      <c r="L408" s="6"/>
      <c r="M408" s="6"/>
    </row>
    <row r="409" spans="2:16" x14ac:dyDescent="0.25">
      <c r="B409" s="5"/>
      <c r="C409" s="5"/>
      <c r="D409" s="5"/>
      <c r="E409" s="5"/>
      <c r="F409" s="5"/>
      <c r="G409" s="5"/>
      <c r="H409" s="7"/>
      <c r="I409" s="6"/>
      <c r="J409" s="6"/>
      <c r="K409" s="6"/>
      <c r="L409" s="6"/>
      <c r="M409" s="6"/>
    </row>
    <row r="410" spans="2:16" x14ac:dyDescent="0.25">
      <c r="B410" s="5"/>
      <c r="C410" s="5"/>
      <c r="D410" s="5"/>
      <c r="E410" s="5"/>
      <c r="F410" s="5"/>
      <c r="G410" s="5"/>
      <c r="H410" s="7"/>
      <c r="I410" s="6"/>
      <c r="J410" s="6"/>
      <c r="K410" s="6"/>
      <c r="L410" s="6"/>
      <c r="M410" s="6"/>
    </row>
    <row r="411" spans="2:16" x14ac:dyDescent="0.25">
      <c r="B411" s="5"/>
      <c r="C411" s="5"/>
      <c r="D411" s="5"/>
      <c r="E411" s="5"/>
      <c r="F411" s="5"/>
      <c r="G411" s="5"/>
      <c r="H411" s="7"/>
      <c r="I411" s="6"/>
      <c r="J411" s="6"/>
      <c r="K411" s="6"/>
      <c r="L411" s="6"/>
      <c r="M411" s="6"/>
    </row>
    <row r="412" spans="2:16" x14ac:dyDescent="0.25">
      <c r="B412" s="5"/>
      <c r="C412" s="5"/>
      <c r="D412" s="5"/>
      <c r="E412" s="5"/>
      <c r="F412" s="5"/>
      <c r="G412" s="5"/>
      <c r="H412" s="7"/>
      <c r="I412" s="6"/>
      <c r="J412" s="6"/>
      <c r="K412" s="6"/>
      <c r="L412" s="6"/>
      <c r="M412" s="6"/>
    </row>
    <row r="413" spans="2:16" x14ac:dyDescent="0.25">
      <c r="B413" s="5"/>
      <c r="C413" s="5"/>
      <c r="D413" s="5"/>
      <c r="E413" s="5"/>
      <c r="F413" s="5"/>
      <c r="G413" s="5"/>
      <c r="H413" s="7"/>
      <c r="I413" s="6"/>
      <c r="J413" s="6"/>
      <c r="K413" s="6"/>
      <c r="L413" s="6"/>
      <c r="M413" s="6"/>
    </row>
    <row r="414" spans="2:16" x14ac:dyDescent="0.25">
      <c r="B414" s="5"/>
      <c r="C414" s="5"/>
      <c r="D414" s="5"/>
      <c r="E414" s="5"/>
      <c r="F414" s="5"/>
      <c r="G414" s="5"/>
      <c r="H414" s="7"/>
      <c r="I414" s="6"/>
      <c r="J414" s="6"/>
      <c r="K414" s="6"/>
      <c r="L414" s="6"/>
      <c r="M414" s="6"/>
    </row>
    <row r="415" spans="2:16" x14ac:dyDescent="0.25">
      <c r="B415" s="5"/>
      <c r="C415" s="5"/>
      <c r="D415" s="5"/>
      <c r="E415" s="5"/>
      <c r="F415" s="5"/>
      <c r="G415" s="5"/>
      <c r="H415" s="7"/>
      <c r="I415" s="6"/>
      <c r="J415" s="6"/>
      <c r="K415" s="6"/>
      <c r="L415" s="6"/>
      <c r="M415" s="6"/>
    </row>
    <row r="416" spans="2:16" x14ac:dyDescent="0.25">
      <c r="B416" s="5"/>
      <c r="C416" s="5"/>
      <c r="D416" s="5"/>
      <c r="E416" s="5"/>
      <c r="F416" s="5"/>
      <c r="G416" s="5"/>
      <c r="H416" s="7"/>
      <c r="I416" s="6"/>
      <c r="J416" s="6"/>
      <c r="K416" s="6"/>
      <c r="L416" s="6"/>
      <c r="M416" s="6"/>
    </row>
    <row r="417" spans="2:13" x14ac:dyDescent="0.25">
      <c r="B417" s="5"/>
      <c r="C417" s="5"/>
      <c r="D417" s="5"/>
      <c r="E417" s="5"/>
      <c r="F417" s="5"/>
      <c r="G417" s="5"/>
      <c r="H417" s="7"/>
      <c r="I417" s="6"/>
      <c r="J417" s="6"/>
      <c r="K417" s="6"/>
      <c r="L417" s="6"/>
      <c r="M417" s="6"/>
    </row>
    <row r="418" spans="2:13" x14ac:dyDescent="0.25">
      <c r="B418" s="5"/>
      <c r="C418" s="5"/>
      <c r="D418" s="5"/>
      <c r="E418" s="5"/>
      <c r="F418" s="5"/>
      <c r="G418" s="5"/>
      <c r="H418" s="7"/>
      <c r="I418" s="6"/>
      <c r="J418" s="6"/>
      <c r="K418" s="6"/>
      <c r="L418" s="6"/>
      <c r="M418" s="6"/>
    </row>
    <row r="419" spans="2:13" x14ac:dyDescent="0.25">
      <c r="B419" s="5"/>
      <c r="C419" s="5"/>
      <c r="D419" s="5"/>
      <c r="E419" s="5"/>
      <c r="F419" s="5"/>
      <c r="G419" s="5"/>
      <c r="H419" s="7"/>
      <c r="I419" s="6"/>
      <c r="J419" s="6"/>
      <c r="K419" s="6"/>
      <c r="L419" s="6"/>
      <c r="M419" s="6"/>
    </row>
    <row r="420" spans="2:13" x14ac:dyDescent="0.25">
      <c r="B420" s="5"/>
      <c r="C420" s="5"/>
      <c r="D420" s="5"/>
      <c r="E420" s="5"/>
      <c r="F420" s="5"/>
      <c r="G420" s="5"/>
      <c r="H420" s="7"/>
      <c r="I420" s="6"/>
      <c r="J420" s="6"/>
      <c r="K420" s="6"/>
      <c r="L420" s="6"/>
      <c r="M420" s="6"/>
    </row>
    <row r="421" spans="2:13" x14ac:dyDescent="0.25">
      <c r="B421" s="5"/>
      <c r="C421" s="5"/>
      <c r="D421" s="5"/>
      <c r="E421" s="5"/>
      <c r="F421" s="5"/>
      <c r="G421" s="5"/>
      <c r="H421" s="7"/>
      <c r="I421" s="6"/>
      <c r="J421" s="6"/>
      <c r="K421" s="6"/>
      <c r="L421" s="6"/>
      <c r="M421" s="6"/>
    </row>
    <row r="422" spans="2:13" x14ac:dyDescent="0.25">
      <c r="B422" s="5"/>
      <c r="C422" s="5"/>
      <c r="D422" s="5"/>
      <c r="E422" s="5"/>
      <c r="F422" s="5"/>
      <c r="G422" s="5"/>
      <c r="H422" s="7"/>
      <c r="I422" s="6"/>
      <c r="J422" s="6"/>
      <c r="K422" s="6"/>
      <c r="L422" s="6"/>
      <c r="M422" s="6"/>
    </row>
    <row r="423" spans="2:13" x14ac:dyDescent="0.25">
      <c r="B423" s="5"/>
      <c r="C423" s="5"/>
      <c r="D423" s="5"/>
      <c r="E423" s="5"/>
      <c r="F423" s="5"/>
      <c r="G423" s="5"/>
      <c r="H423" s="7"/>
      <c r="I423" s="6"/>
      <c r="J423" s="6"/>
      <c r="K423" s="6"/>
      <c r="L423" s="6"/>
      <c r="M423" s="6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Sicilia</vt:lpstr>
    </vt:vector>
  </TitlesOfParts>
  <Company>Ministero Economia e Finanze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loi</dc:creator>
  <cp:lastModifiedBy>Massimo Fedele</cp:lastModifiedBy>
  <cp:lastPrinted>2021-11-15T09:38:53Z</cp:lastPrinted>
  <dcterms:created xsi:type="dcterms:W3CDTF">2021-11-09T16:01:59Z</dcterms:created>
  <dcterms:modified xsi:type="dcterms:W3CDTF">2021-11-28T10:45:43Z</dcterms:modified>
</cp:coreProperties>
</file>